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0" yWindow="-60" windowWidth="15480" windowHeight="9915" firstSheet="1" activeTab="6"/>
  </bookViews>
  <sheets>
    <sheet name="สรุป" sheetId="2" state="hidden" r:id="rId1"/>
    <sheet name="สรุปรายละเอียด" sheetId="9" r:id="rId2"/>
    <sheet name="Sheet1" sheetId="8" state="hidden" r:id="rId3"/>
    <sheet name="กิจกรรมประเภท 1" sheetId="1" r:id="rId4"/>
    <sheet name="กิจกรรมประเภท 2" sheetId="4" r:id="rId5"/>
    <sheet name="กิจกรรมประเภท 3" sheetId="5" r:id="rId6"/>
    <sheet name="สารเคมี" sheetId="6" r:id="rId7"/>
  </sheets>
  <definedNames>
    <definedName name="_xlnm.Print_Area" localSheetId="1">สรุปรายละเอียด!$B$1:$C$14</definedName>
  </definedNames>
  <calcPr calcId="152511"/>
</workbook>
</file>

<file path=xl/calcChain.xml><?xml version="1.0" encoding="utf-8"?>
<calcChain xmlns="http://schemas.openxmlformats.org/spreadsheetml/2006/main">
  <c r="C6" i="9" l="1"/>
  <c r="C7" i="9"/>
  <c r="C8" i="9"/>
  <c r="C9" i="9"/>
  <c r="C5" i="9"/>
  <c r="G6" i="1"/>
  <c r="I6" i="1"/>
  <c r="J6" i="1"/>
  <c r="K6" i="1"/>
  <c r="L6" i="1"/>
  <c r="M6" i="1"/>
  <c r="N6" i="1"/>
  <c r="O6" i="1"/>
  <c r="P6" i="1"/>
  <c r="Q6" i="1"/>
  <c r="R6" i="1"/>
  <c r="S6" i="1"/>
  <c r="T6" i="1"/>
  <c r="U6" i="1"/>
  <c r="H6" i="1"/>
  <c r="C10" i="9"/>
  <c r="C11" i="9"/>
  <c r="C19" i="4"/>
  <c r="C18" i="4"/>
  <c r="C20" i="4" s="1"/>
  <c r="G5" i="5" l="1"/>
  <c r="D5" i="2" l="1"/>
  <c r="C13" i="9"/>
  <c r="G6" i="5" l="1"/>
  <c r="C12" i="9" l="1"/>
  <c r="D6" i="2"/>
  <c r="G7" i="1"/>
  <c r="G8" i="1"/>
  <c r="G9" i="1"/>
  <c r="G10" i="1"/>
  <c r="G5" i="1"/>
  <c r="G11" i="1" l="1"/>
  <c r="R126" i="6"/>
  <c r="L126" i="6"/>
  <c r="R119" i="6"/>
  <c r="R127" i="6" s="1"/>
  <c r="L119" i="6"/>
  <c r="R117" i="6"/>
  <c r="L117" i="6"/>
  <c r="R96" i="6"/>
  <c r="L96" i="6"/>
  <c r="R91" i="6"/>
  <c r="L91" i="6"/>
  <c r="R72" i="6"/>
  <c r="L72" i="6"/>
  <c r="R54" i="6"/>
  <c r="L54" i="6"/>
  <c r="R34" i="6"/>
  <c r="L34" i="6"/>
  <c r="C4" i="9" l="1"/>
  <c r="C14" i="9" s="1"/>
  <c r="D4" i="2"/>
  <c r="D7" i="2" s="1"/>
  <c r="L127" i="6"/>
</calcChain>
</file>

<file path=xl/sharedStrings.xml><?xml version="1.0" encoding="utf-8"?>
<sst xmlns="http://schemas.openxmlformats.org/spreadsheetml/2006/main" count="574" uniqueCount="219">
  <si>
    <t>การคำนวณการปล่อยก๊าซเรือนกระจก จากกิจกรรมประเภทที่ 1</t>
  </si>
  <si>
    <t>ที่</t>
  </si>
  <si>
    <t>การเดินทางด้วยยานพาหนะขององค์กร</t>
  </si>
  <si>
    <t>ดีเซล</t>
  </si>
  <si>
    <t>เบนซิน</t>
  </si>
  <si>
    <t>CNG</t>
  </si>
  <si>
    <t>LPG</t>
  </si>
  <si>
    <t>ก๊าซโซฮอล์</t>
  </si>
  <si>
    <t>ไบโอดีเซล</t>
  </si>
  <si>
    <t>ก.ค.</t>
  </si>
  <si>
    <t>ส.ค.</t>
  </si>
  <si>
    <t>ก.ย.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</si>
  <si>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</si>
  <si>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</si>
  <si>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</si>
  <si>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</si>
  <si>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</si>
  <si>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</si>
  <si>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</si>
  <si>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</si>
  <si>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</si>
  <si>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หน่วย</t>
  </si>
  <si>
    <t>ลิตร</t>
  </si>
  <si>
    <t>กก.</t>
  </si>
  <si>
    <t>กิจกรรม</t>
  </si>
  <si>
    <t>พลังงาน</t>
  </si>
  <si>
    <t>การคำนวณการปล่อยก๊าซเรือนกระจก จากกิจกรรมประเภทที่ 2</t>
  </si>
  <si>
    <t>การคำนวณการปล่อยก๊าซเรือนกระจก จากกิจกรรมประเภทที่ 3</t>
  </si>
  <si>
    <t>ผู้เก็บข้อมูล</t>
  </si>
  <si>
    <t>พี่นุ</t>
  </si>
  <si>
    <t>พี่จิ๊บ</t>
  </si>
  <si>
    <t>ผู้รับผิดชอบ</t>
  </si>
  <si>
    <t>ลบ.ม.</t>
  </si>
  <si>
    <t>หมายเหตุ : เครื่องกำเนิดไฟฟ้าอาคาร 4 ขนาดถังน้ำมัน 100 ลิตร</t>
  </si>
  <si>
    <t xml:space="preserve">                เครื่องกำเนิดไฟฟ้าอาคาร 6 ขนาดถังน้ำมัน 800 ลิตร</t>
  </si>
  <si>
    <t xml:space="preserve">                เครื่องกำเนิดไฟฟ้าอาคาร 8 ขนาดถังน้ำมัน 230 ลิตร</t>
  </si>
  <si>
    <t xml:space="preserve">                เครื่องสูบน้ำดับเพลิงอาคาร 6 ขนาดถังน้ำมัน 200 ลิตร</t>
  </si>
  <si>
    <t>การใช้น้ำประปา(ต่อ ลบ ม)</t>
  </si>
  <si>
    <t>Purch.Doc.</t>
  </si>
  <si>
    <t>Item</t>
  </si>
  <si>
    <t>D</t>
  </si>
  <si>
    <t>Doc</t>
  </si>
  <si>
    <t>. Date</t>
  </si>
  <si>
    <t>Vendor/supplying plant</t>
  </si>
  <si>
    <t>Short Text</t>
  </si>
  <si>
    <t>Plnt</t>
  </si>
  <si>
    <t>Quantity</t>
  </si>
  <si>
    <t>OUn</t>
  </si>
  <si>
    <t>Net price</t>
  </si>
  <si>
    <t>Net Value</t>
  </si>
  <si>
    <t>Material</t>
  </si>
  <si>
    <t>Rel</t>
  </si>
  <si>
    <t>To be del.</t>
  </si>
  <si>
    <t>To be inv.</t>
  </si>
  <si>
    <t>Number</t>
  </si>
  <si>
    <t>Matl Group</t>
  </si>
  <si>
    <t>10457      บจก.แล็บซีสเต็มส์</t>
  </si>
  <si>
    <t>Water Deionized, 20 Lit</t>
  </si>
  <si>
    <t>GAL</t>
  </si>
  <si>
    <t>R</t>
  </si>
  <si>
    <t>10430      บจก.สามชัย เคมิคอล</t>
  </si>
  <si>
    <t>ชุดป้องกันสารเคมี 3 m รุ่น4540</t>
  </si>
  <si>
    <t>EA</t>
  </si>
  <si>
    <t>หน้ากากท่อเดียว 3 m รุ่น3200K</t>
  </si>
  <si>
    <t>ตลับกรองสารเคมี รุ่น 3301k-55</t>
  </si>
  <si>
    <t>น้ำหอมกลิ่นดอกกล้วยไม้ 25 g.</t>
  </si>
  <si>
    <t>BT</t>
  </si>
  <si>
    <t>น้ำหอมกลิ่นดอกซากุระ 100% 200g.</t>
  </si>
  <si>
    <t>น้ำหอมกลิ่นดอกปี่บ 100% 800g.</t>
  </si>
  <si>
    <t>น้ำหอมกลิ่นตะไคร้หอมCitronella grass 25g</t>
  </si>
  <si>
    <t>น้ำหอมกลิ่นดอกชมนาด 100% 25g</t>
  </si>
  <si>
    <t>PETROLEUM ETHER 35-60 AR JT Bake</t>
  </si>
  <si>
    <t>Sodium hydroxide AR 1kg</t>
  </si>
  <si>
    <t>CALCIUM HYDROXIDE AR 500g.</t>
  </si>
  <si>
    <t>ซิลิก้าเจล (สารกันชื้น) 1kg.</t>
  </si>
  <si>
    <t>KG</t>
  </si>
  <si>
    <t>TLC aluminum plate Silica Gel 60 F254</t>
  </si>
  <si>
    <t>BOX</t>
  </si>
  <si>
    <t>น้ำมันหอมระเหย Pepermint oil 100% 400 g</t>
  </si>
  <si>
    <t>น้ำมันแก้ว minerol oil</t>
  </si>
  <si>
    <t>น้ำมันอบเชย Cinnamon oil 100% 800 g</t>
  </si>
  <si>
    <t>น้ำมันระกำ Wintergreen oil 800g</t>
  </si>
  <si>
    <t>Musk 90% 25g</t>
  </si>
  <si>
    <t>ดินสอพอง(สะตุแล้ว) 1kg.</t>
  </si>
  <si>
    <t>พิมเสน 500 g.</t>
  </si>
  <si>
    <t>PAC</t>
  </si>
  <si>
    <t>การบูร</t>
  </si>
  <si>
    <t>เมนทอล Menthol Crystal 500 g.</t>
  </si>
  <si>
    <t>น้ำมันดอกทานตะวัน Pure 500g.</t>
  </si>
  <si>
    <t>น้ำหอมกลิ่นดอกมะลิ 90% 25 g.</t>
  </si>
  <si>
    <t>น้้ำหอมกลิ่นกุหลาบ 25g.</t>
  </si>
  <si>
    <t>9.2014 Total</t>
  </si>
  <si>
    <t>Glycerine thai @ 1kg</t>
  </si>
  <si>
    <t>HH-CPLAVANDE  @200GM ดอกลาเวนเดอร์</t>
  </si>
  <si>
    <t>HH-CPYLAN @200GM ดอกกระดังงา</t>
  </si>
  <si>
    <t>Ceteryl alc Ceterate 20 @ 1KG</t>
  </si>
  <si>
    <t>น้ำกลั่น (จุถังละ20ลิตร)</t>
  </si>
  <si>
    <t>แอลกอฮอล์ 95%</t>
  </si>
  <si>
    <t>Magnesium chloride AR   500 g</t>
  </si>
  <si>
    <t>Ethanol 95 % AR 2.5L</t>
  </si>
  <si>
    <t>Hexane AR 4L.</t>
  </si>
  <si>
    <t>Hydrogen  peroxide 30 % AR 2.5L</t>
  </si>
  <si>
    <t>Potassium chlorideAR Ajax 1kg</t>
  </si>
  <si>
    <t>Potassium carbonate 500g.</t>
  </si>
  <si>
    <t>Sodium Chloride for Cosmetic</t>
  </si>
  <si>
    <t>กรีเชอลีน(เบสแท่งทำสบู่ชนิดขาวใส)</t>
  </si>
  <si>
    <t>น้ำมันระกำ 800g</t>
  </si>
  <si>
    <t>น้ำมันหอมระเหยกลิ่นสับปะรด 700ml.</t>
  </si>
  <si>
    <t>น้ำมันกานพลู(Clove oil)250g</t>
  </si>
  <si>
    <t>Menthol Crystal 500g.</t>
  </si>
  <si>
    <t>Beneol 500g. (พิมเสน)</t>
  </si>
  <si>
    <t>10.2014 Total</t>
  </si>
  <si>
    <t>Apricot Kenel oil Refined</t>
  </si>
  <si>
    <t>สีละลายน้ำมัน สีน้ำเงิน (500g)</t>
  </si>
  <si>
    <t>yeast ผง 500 กรัม</t>
  </si>
  <si>
    <t>siliga gel 1 กก.</t>
  </si>
  <si>
    <t>Mask Face Ear -Loop 3 Layers</t>
  </si>
  <si>
    <t>น้ำมันยูคาลิปตัส 800g</t>
  </si>
  <si>
    <t>Peppermint oil 400g</t>
  </si>
  <si>
    <t>Camphor Crystal (การบูร) 1kg.</t>
  </si>
  <si>
    <t>Clove oil (น้ำมันกานพลู)200 g</t>
  </si>
  <si>
    <t>Cinnamon oil (น้ำมันอบเชย) 200g</t>
  </si>
  <si>
    <t>Silver nitrate AR 25g.</t>
  </si>
  <si>
    <t>Antimony trioxide 500g.</t>
  </si>
  <si>
    <t>Methyl cellosolve AR 2.5L</t>
  </si>
  <si>
    <t>Dichloromethane AR 2.5L</t>
  </si>
  <si>
    <t>methanol AR 2.5L</t>
  </si>
  <si>
    <t>Acetone AR,2.5L</t>
  </si>
  <si>
    <t>11.2014 Total</t>
  </si>
  <si>
    <t>NM002 Nutrient broth himedia</t>
  </si>
  <si>
    <t>NM001 Nutrient agar Himedia</t>
  </si>
  <si>
    <t>LM080 Laury Sulfate broth Himedia</t>
  </si>
  <si>
    <t>FM096 Potato dextrose agar Himedia</t>
  </si>
  <si>
    <t>EM022 EMB Agar Himedia</t>
  </si>
  <si>
    <t>BM121 Brilliant green bile broth2%</t>
  </si>
  <si>
    <t>copper acatate</t>
  </si>
  <si>
    <t>acetic acid</t>
  </si>
  <si>
    <t>Chloroform</t>
  </si>
  <si>
    <t>Iso Butanol</t>
  </si>
  <si>
    <t>L-glutamic</t>
  </si>
  <si>
    <t>ISOPROPANOL</t>
  </si>
  <si>
    <t>Ammonium hydroxide</t>
  </si>
  <si>
    <t>N-Butanol</t>
  </si>
  <si>
    <t>Sec-butanol</t>
  </si>
  <si>
    <t>BAG</t>
  </si>
  <si>
    <t>Mask Ear-Loop 3 Layers, 50s/box</t>
  </si>
  <si>
    <t>Mask Carbon 4 layers 50s/box</t>
  </si>
  <si>
    <t>1.2015 Total</t>
  </si>
  <si>
    <t>Sodium carbonate anhy AR AJAX</t>
  </si>
  <si>
    <t>Potassium thiocyanate AR</t>
  </si>
  <si>
    <t>Cyclohexane AR, จุ 2.5 ลิตร</t>
  </si>
  <si>
    <t>Hydroxyammonium Chloride  จุ 500 กรัม</t>
  </si>
  <si>
    <t>2.2015 Total</t>
  </si>
  <si>
    <t>กรดซัลฟูริก แอซิด 2.5 ลิตร</t>
  </si>
  <si>
    <t>Ethanol Alcohol AR JT Baker 2.5ลิตร</t>
  </si>
  <si>
    <t>sulfuric acid AR 2.5l</t>
  </si>
  <si>
    <t>petroleum ether 40-60 AR 2.5L</t>
  </si>
  <si>
    <t>sodium benzoate 500g</t>
  </si>
  <si>
    <t>sodium potassium tartrate AR 500g</t>
  </si>
  <si>
    <t>Methylene chloride 2.5L</t>
  </si>
  <si>
    <t>Potassium chromate AR 500g</t>
  </si>
  <si>
    <t>Benzene AR Q</t>
  </si>
  <si>
    <t>Nitric acid AR 65%</t>
  </si>
  <si>
    <t>appicot kernel oil 1าก.</t>
  </si>
  <si>
    <t>Glycerine ชนิดเหลวใส 1กก.</t>
  </si>
  <si>
    <t>ceteryl alcohol and ceterate-20 1กก</t>
  </si>
  <si>
    <t>Gloves Latex size M</t>
  </si>
  <si>
    <t>pH electrode storage solution 475ml.</t>
  </si>
  <si>
    <t>sodium chloride จุ 1kg. AR</t>
  </si>
  <si>
    <t>sodium carbonate anhydrous 500g AR</t>
  </si>
  <si>
    <t>sodium bisulfite 500 g.</t>
  </si>
  <si>
    <t>hydrochloric acid  (HCl) 2.5L AR</t>
  </si>
  <si>
    <t>โมโนโซเดียมฟอสเฟต 500g.</t>
  </si>
  <si>
    <t>3.2015 Total</t>
  </si>
  <si>
    <t>10338      บจก.ยูแอนด์วีโฮลดิ้ง(ไทยแลนด์)</t>
  </si>
  <si>
    <t>Sulfuric Acid Fuming 65%,MERCK</t>
  </si>
  <si>
    <t>4.2015 Total</t>
  </si>
  <si>
    <t>sodium hydroxide AR 1kg.</t>
  </si>
  <si>
    <t>PETROLEUM ETHER 40-60 องศา</t>
  </si>
  <si>
    <t>Potassium sulfate AR 500g.</t>
  </si>
  <si>
    <t>Copper II sulfate 5-hydrate AR 500g.</t>
  </si>
  <si>
    <t>Sulfuric acid AR 2.5L</t>
  </si>
  <si>
    <t>5.2015 Total</t>
  </si>
  <si>
    <t>Grand Total</t>
  </si>
  <si>
    <t>กิจกรรมประเภทที่</t>
  </si>
  <si>
    <t>Emission factor</t>
  </si>
  <si>
    <t>เดือน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</si>
  <si>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</si>
  <si>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</si>
  <si>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</si>
  <si>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</si>
  <si>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</si>
  <si>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</si>
  <si>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</si>
  <si>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</si>
  <si>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</si>
  <si>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</si>
  <si>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</si>
  <si>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</si>
  <si>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kg</t>
  </si>
  <si>
    <t>metric ton</t>
  </si>
  <si>
    <t>2557 CO2</t>
  </si>
  <si>
    <t>Metric ton per year</t>
  </si>
  <si>
    <t>Total</t>
  </si>
  <si>
    <t>DPU CO2e Emission (2014)</t>
  </si>
  <si>
    <t>Scope I</t>
  </si>
  <si>
    <t>Scope II</t>
  </si>
  <si>
    <t>Scope III</t>
  </si>
  <si>
    <r>
      <t>Tones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eq</t>
    </r>
  </si>
  <si>
    <t xml:space="preserve">  Diesel</t>
  </si>
  <si>
    <t xml:space="preserve">  Gasoline</t>
  </si>
  <si>
    <t xml:space="preserve">  Gasohol</t>
  </si>
  <si>
    <t xml:space="preserve">  Refrigerant</t>
  </si>
  <si>
    <t xml:space="preserve">  Fertilizer</t>
  </si>
  <si>
    <t xml:space="preserve">  Electricity</t>
  </si>
  <si>
    <t xml:space="preserve">  Tap Water</t>
  </si>
  <si>
    <t>Activity</t>
  </si>
  <si>
    <t>2561 CO2</t>
  </si>
  <si>
    <r>
      <t>DPU CO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e Emission (2018)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</si>
</sst>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sz val="14"/>
      <color theme="1"/>
      <name val="Browallia New"/>
      <family val="2"/>
    </font>
    <font>
      <b/>
      <sz val="14"/>
      <color theme="1"/>
      <name val="Browallia New"/>
      <family val="2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Fill="1" applyBorder="1"/>
    <xf numFmtId="164" fontId="0" fillId="0" borderId="0" xfId="1" applyFont="1"/>
    <xf numFmtId="4" fontId="0" fillId="0" borderId="0" xfId="0" applyNumberFormat="1"/>
    <xf numFmtId="0" fontId="4" fillId="0" borderId="0" xfId="0" applyFont="1"/>
    <xf numFmtId="0" fontId="1" fillId="0" borderId="0" xfId="0" applyFont="1"/>
    <xf numFmtId="0" fontId="1" fillId="0" borderId="1" xfId="0" applyFont="1" applyBorder="1"/>
    <xf numFmtId="165" fontId="1" fillId="0" borderId="1" xfId="1" applyNumberFormat="1" applyFont="1" applyBorder="1"/>
    <xf numFmtId="0" fontId="2" fillId="0" borderId="0" xfId="0" applyFont="1" applyAlignment="1"/>
    <xf numFmtId="165" fontId="0" fillId="0" borderId="0" xfId="0" applyNumberFormat="1"/>
    <xf numFmtId="0" fontId="1" fillId="0" borderId="0" xfId="0" applyFont="1" applyFill="1" applyBorder="1"/>
    <xf numFmtId="164" fontId="0" fillId="0" borderId="0" xfId="0" applyNumberFormat="1"/>
    <xf numFmtId="0" fontId="0" fillId="2" borderId="0" xfId="0" applyFill="1"/>
    <xf numFmtId="0" fontId="0" fillId="2" borderId="6" xfId="0" applyFill="1" applyBorder="1"/>
    <xf numFmtId="0" fontId="0" fillId="2" borderId="5" xfId="0" applyFill="1" applyBorder="1"/>
    <xf numFmtId="165" fontId="5" fillId="2" borderId="1" xfId="1" applyNumberFormat="1" applyFont="1" applyFill="1" applyBorder="1"/>
    <xf numFmtId="164" fontId="0" fillId="2" borderId="1" xfId="1" applyFont="1" applyFill="1" applyBorder="1"/>
    <xf numFmtId="0" fontId="0" fillId="2" borderId="4" xfId="0" applyFill="1" applyBorder="1"/>
    <xf numFmtId="164" fontId="0" fillId="2" borderId="4" xfId="1" applyFont="1" applyFill="1" applyBorder="1"/>
    <xf numFmtId="0" fontId="5" fillId="2" borderId="6" xfId="0" applyFont="1" applyFill="1" applyBorder="1" applyAlignment="1"/>
    <xf numFmtId="0" fontId="5" fillId="2" borderId="0" xfId="0" applyFont="1" applyFill="1" applyAlignment="1">
      <alignment horizontal="center"/>
    </xf>
    <xf numFmtId="0" fontId="5" fillId="2" borderId="1" xfId="0" applyFont="1" applyFill="1" applyBorder="1"/>
    <xf numFmtId="164" fontId="5" fillId="2" borderId="1" xfId="1" applyFont="1" applyFill="1" applyBorder="1"/>
    <xf numFmtId="0" fontId="6" fillId="3" borderId="0" xfId="0" applyFont="1" applyFill="1" applyAlignment="1"/>
    <xf numFmtId="0" fontId="0" fillId="3" borderId="0" xfId="0" applyFill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5" fontId="0" fillId="0" borderId="1" xfId="0" applyNumberFormat="1" applyBorder="1"/>
    <xf numFmtId="0" fontId="5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invertIfNegative val="0"/>
          <c:val>
            <c:numRef>
              <c:f>สรุป!$D$4:$D$6</c:f>
              <c:numCache>
                <c:formatCode>_-* #,##0.00_-;\-* #,##0.00_-;_-* "-"??_-;_-@_-</c:formatCode>
                <c:ptCount val="3"/>
                <c:pt idx="0">
                  <c:v>0.12334746666666668</c:v>
                </c:pt>
                <c:pt idx="1">
                  <c:v>0</c:v>
                </c:pt>
                <c:pt idx="2">
                  <c:v>26.3221205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96434048"/>
        <c:axId val="96436224"/>
      </c:barChart>
      <c:catAx>
        <c:axId val="96434048"/>
        <c:scaling>
          <c:orientation val="minMax"/>
        </c:scaling>
        <c:delete val="0"/>
        <c:axPos val="b"/>
        <c:title>
          <c:overlay val="0"/>
        </c:title>
        <c:majorTickMark val="none"/>
        <c:minorTickMark val="none"/>
        <c:tickLblPos val="nextTo"/>
        <c:crossAx val="96436224"/>
        <c:crosses val="autoZero"/>
        <c:auto val="1"/>
        <c:lblAlgn val="ctr"/>
        <c:lblOffset val="100"/>
        <c:noMultiLvlLbl val="0"/>
      </c:catAx>
      <c:valAx>
        <c:axId val="96436224"/>
        <c:scaling>
          <c:orientation val="minMax"/>
        </c:scaling>
        <c:delete val="0"/>
        <c:axPos val="l"/>
        <c:title>
          <c:overlay val="0"/>
        </c:title>
        <c:numFmt formatCode="0%" sourceLinked="1"/>
        <c:majorTickMark val="out"/>
        <c:minorTickMark val="none"/>
        <c:tickLblPos val="nextTo"/>
        <c:crossAx val="964340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DPU CO2e Emission (2018)</a:t>
            </a:r>
          </a:p>
        </c:rich>
      </c:tx>
      <c:layout>
        <c:manualLayout>
          <c:xMode val="edge"/>
          <c:yMode val="edge"/>
          <c:x val="0.28382036121914694"/>
          <c:y val="1.658187496613445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สรุปรายละเอียด!$B$5</c:f>
              <c:strCache>
                <c:ptCount val="1"/>
                <c:pt idx="0">
                  <c:v>  Diesel</c:v>
                </c:pt>
              </c:strCache>
            </c:strRef>
          </c:tx>
          <c:invertIfNegative val="0"/>
          <c:cat>
            <c:numRef>
              <c:f>สรุปรายละเอียด!$O$10</c:f>
              <c:numCache>
                <c:formatCode>General</c:formatCode>
                <c:ptCount val="1"/>
              </c:numCache>
            </c:numRef>
          </c:cat>
          <c:val>
            <c:numRef>
              <c:f>สรุปรายละเอียด!$C$5</c:f>
              <c:numCache>
                <c:formatCode>_-* #,##0.00_-;\-* #,##0.00_-;_-* "-"??_-;_-@_-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1"/>
          <c:tx>
            <c:strRef>
              <c:f>สรุปรายละเอียด!$B$6</c:f>
              <c:strCache>
                <c:ptCount val="1"/>
                <c:pt idx="0">
                  <c:v>  Gasoline</c:v>
                </c:pt>
              </c:strCache>
            </c:strRef>
          </c:tx>
          <c:invertIfNegative val="0"/>
          <c:cat>
            <c:numRef>
              <c:f>สรุปรายละเอียด!$O$10</c:f>
              <c:numCache>
                <c:formatCode>General</c:formatCode>
                <c:ptCount val="1"/>
              </c:numCache>
            </c:numRef>
          </c:cat>
          <c:val>
            <c:numRef>
              <c:f>สรุปรายละเอียด!$C$6</c:f>
              <c:numCache>
                <c:formatCode>_-* #,##0.00_-;\-* #,##0.00_-;_-* "-"??_-;_-@_-</c:formatCode>
                <c:ptCount val="1"/>
                <c:pt idx="0">
                  <c:v>0.12334746666666668</c:v>
                </c:pt>
              </c:numCache>
            </c:numRef>
          </c:val>
        </c:ser>
        <c:ser>
          <c:idx val="3"/>
          <c:order val="2"/>
          <c:tx>
            <c:strRef>
              <c:f>สรุปรายละเอียด!$B$7</c:f>
              <c:strCache>
                <c:ptCount val="1"/>
                <c:pt idx="0">
                  <c:v>  Gasohol</c:v>
                </c:pt>
              </c:strCache>
            </c:strRef>
          </c:tx>
          <c:invertIfNegative val="0"/>
          <c:cat>
            <c:numRef>
              <c:f>สรุปรายละเอียด!$O$10</c:f>
              <c:numCache>
                <c:formatCode>General</c:formatCode>
                <c:ptCount val="1"/>
              </c:numCache>
            </c:numRef>
          </c:cat>
          <c:val>
            <c:numRef>
              <c:f>สรุปรายละเอียด!$C$7</c:f>
              <c:numCache>
                <c:formatCode>_-* #,##0.00_-;\-* #,##0.00_-;_-* "-"??_-;_-@_-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3"/>
          <c:tx>
            <c:strRef>
              <c:f>สรุปรายละเอียด!$B$8</c:f>
              <c:strCache>
                <c:ptCount val="1"/>
                <c:pt idx="0">
                  <c:v>  Refrigerant</c:v>
                </c:pt>
              </c:strCache>
            </c:strRef>
          </c:tx>
          <c:invertIfNegative val="0"/>
          <c:cat>
            <c:numRef>
              <c:f>สรุปรายละเอียด!$O$10</c:f>
              <c:numCache>
                <c:formatCode>General</c:formatCode>
                <c:ptCount val="1"/>
              </c:numCache>
            </c:numRef>
          </c:cat>
          <c:val>
            <c:numRef>
              <c:f>สรุปรายละเอียด!$C$8</c:f>
              <c:numCache>
                <c:formatCode>_-* #,##0.00_-;\-* #,##0.00_-;_-* "-"??_-;_-@_-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4"/>
          <c:tx>
            <c:strRef>
              <c:f>สรุปรายละเอียด!$B$9</c:f>
              <c:strCache>
                <c:ptCount val="1"/>
                <c:pt idx="0">
                  <c:v>  Fertilizer</c:v>
                </c:pt>
              </c:strCache>
            </c:strRef>
          </c:tx>
          <c:invertIfNegative val="0"/>
          <c:cat>
            <c:numRef>
              <c:f>สรุปรายละเอียด!$O$10</c:f>
              <c:numCache>
                <c:formatCode>General</c:formatCode>
                <c:ptCount val="1"/>
              </c:numCache>
            </c:numRef>
          </c:cat>
          <c:val>
            <c:numRef>
              <c:f>สรุปรายละเอียด!$C$9</c:f>
              <c:numCache>
                <c:formatCode>_-* #,##0.00_-;\-* #,##0.00_-;_-* "-"??_-;_-@_-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5"/>
          <c:tx>
            <c:strRef>
              <c:f>สรุปรายละเอียด!$B$11</c:f>
              <c:strCache>
                <c:ptCount val="1"/>
                <c:pt idx="0">
                  <c:v>  Electricity</c:v>
                </c:pt>
              </c:strCache>
            </c:strRef>
          </c:tx>
          <c:invertIfNegative val="0"/>
          <c:cat>
            <c:numRef>
              <c:f>สรุปรายละเอียด!$O$10</c:f>
              <c:numCache>
                <c:formatCode>General</c:formatCode>
                <c:ptCount val="1"/>
              </c:numCache>
            </c:numRef>
          </c:cat>
          <c:val>
            <c:numRef>
              <c:f>สรุปรายละเอียด!$C$11</c:f>
              <c:numCache>
                <c:formatCode>_-* #,##0.00_-;\-* #,##0.00_-;_-* "-"??_-;_-@_-</c:formatCode>
                <c:ptCount val="1"/>
                <c:pt idx="0">
                  <c:v>329.07137999999998</c:v>
                </c:pt>
              </c:numCache>
            </c:numRef>
          </c:val>
        </c:ser>
        <c:ser>
          <c:idx val="9"/>
          <c:order val="6"/>
          <c:tx>
            <c:strRef>
              <c:f>สรุปรายละเอียด!$B$13</c:f>
              <c:strCache>
                <c:ptCount val="1"/>
                <c:pt idx="0">
                  <c:v>  Tap Water</c:v>
                </c:pt>
              </c:strCache>
            </c:strRef>
          </c:tx>
          <c:invertIfNegative val="0"/>
          <c:cat>
            <c:numRef>
              <c:f>สรุปรายละเอียด!$O$10</c:f>
              <c:numCache>
                <c:formatCode>General</c:formatCode>
                <c:ptCount val="1"/>
              </c:numCache>
            </c:numRef>
          </c:cat>
          <c:val>
            <c:numRef>
              <c:f>สรุปรายละเอียด!$C$13</c:f>
              <c:numCache>
                <c:formatCode>_-* #,##0.00_-;\-* #,##0.00_-;_-* "-"??_-;_-@_-</c:formatCode>
                <c:ptCount val="1"/>
                <c:pt idx="0">
                  <c:v>26.3221205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801920"/>
        <c:axId val="96803456"/>
      </c:barChart>
      <c:catAx>
        <c:axId val="9680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6803456"/>
        <c:crosses val="autoZero"/>
        <c:auto val="1"/>
        <c:lblAlgn val="ctr"/>
        <c:lblOffset val="100"/>
        <c:noMultiLvlLbl val="0"/>
      </c:catAx>
      <c:valAx>
        <c:axId val="96803456"/>
        <c:scaling>
          <c:orientation val="minMax"/>
          <c:max val="4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96801920"/>
        <c:crosses val="autoZero"/>
        <c:crossBetween val="between"/>
        <c:majorUnit val="50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DPU CO2e Emission (2018)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สรุปรายละเอียด!$B$4</c:f>
              <c:strCache>
                <c:ptCount val="1"/>
                <c:pt idx="0">
                  <c:v>Scope I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cat>
            <c:numRef>
              <c:f>สรุปรายละเอียด!$B$30</c:f>
              <c:numCache>
                <c:formatCode>General</c:formatCode>
                <c:ptCount val="1"/>
              </c:numCache>
            </c:numRef>
          </c:cat>
          <c:val>
            <c:numRef>
              <c:f>สรุปรายละเอียด!$C$4</c:f>
              <c:numCache>
                <c:formatCode>_-* #,##0.00_-;\-* #,##0.00_-;_-* "-"??_-;_-@_-</c:formatCode>
                <c:ptCount val="1"/>
                <c:pt idx="0">
                  <c:v>0.12334746666666668</c:v>
                </c:pt>
              </c:numCache>
            </c:numRef>
          </c:val>
        </c:ser>
        <c:ser>
          <c:idx val="6"/>
          <c:order val="1"/>
          <c:tx>
            <c:strRef>
              <c:f>สรุปรายละเอียด!$B$10</c:f>
              <c:strCache>
                <c:ptCount val="1"/>
                <c:pt idx="0">
                  <c:v>Scope II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4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cat>
            <c:numRef>
              <c:f>สรุปรายละเอียด!$B$30</c:f>
              <c:numCache>
                <c:formatCode>General</c:formatCode>
                <c:ptCount val="1"/>
              </c:numCache>
            </c:numRef>
          </c:cat>
          <c:val>
            <c:numRef>
              <c:f>สรุปรายละเอียด!$C$10</c:f>
              <c:numCache>
                <c:formatCode>_-* #,##0.00_-;\-* #,##0.00_-;_-* "-"??_-;_-@_-</c:formatCode>
                <c:ptCount val="1"/>
                <c:pt idx="0">
                  <c:v>329.07137999999998</c:v>
                </c:pt>
              </c:numCache>
            </c:numRef>
          </c:val>
        </c:ser>
        <c:ser>
          <c:idx val="8"/>
          <c:order val="2"/>
          <c:tx>
            <c:strRef>
              <c:f>สรุปรายละเอียด!$B$12</c:f>
              <c:strCache>
                <c:ptCount val="1"/>
                <c:pt idx="0">
                  <c:v>Scope III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สรุปรายละเอียด!$B$30</c:f>
              <c:numCache>
                <c:formatCode>General</c:formatCode>
                <c:ptCount val="1"/>
              </c:numCache>
            </c:numRef>
          </c:cat>
          <c:val>
            <c:numRef>
              <c:f>สรุปรายละเอียด!$C$12</c:f>
              <c:numCache>
                <c:formatCode>_-* #,##0.00_-;\-* #,##0.00_-;_-* "-"??_-;_-@_-</c:formatCode>
                <c:ptCount val="1"/>
                <c:pt idx="0">
                  <c:v>26.3221205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826496"/>
        <c:axId val="96828032"/>
      </c:barChart>
      <c:catAx>
        <c:axId val="9682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6828032"/>
        <c:crosses val="autoZero"/>
        <c:auto val="1"/>
        <c:lblAlgn val="ctr"/>
        <c:lblOffset val="100"/>
        <c:noMultiLvlLbl val="0"/>
      </c:catAx>
      <c:valAx>
        <c:axId val="96828032"/>
        <c:scaling>
          <c:orientation val="minMax"/>
          <c:max val="40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96826496"/>
        <c:crosses val="autoZero"/>
        <c:crossBetween val="between"/>
        <c:majorUnit val="50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</xdr:row>
      <xdr:rowOff>61912</xdr:rowOff>
    </xdr:from>
    <xdr:to>
      <xdr:col>3</xdr:col>
      <xdr:colOff>1371600</xdr:colOff>
      <xdr:row>26</xdr:row>
      <xdr:rowOff>90487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1647825</xdr:colOff>
      <xdr:row>2</xdr:row>
      <xdr:rowOff>28576</xdr:rowOff>
    </xdr:from>
    <xdr:to>
      <xdr:col>13</xdr:col>
      <xdr:colOff>502227</xdr:colOff>
      <xdr:row>26</xdr:row>
      <xdr:rowOff>17319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112570</xdr:rowOff>
    </xdr:from>
    <xdr:to>
      <xdr:col>4</xdr:col>
      <xdr:colOff>557645</xdr:colOff>
      <xdr:row>35</xdr:row>
      <xdr:rowOff>173182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7"/>
  <sheetViews>
    <sheetView workbookViewId="0">
      <selection activeCell="D5" sqref="D5"/>
    </sheetView>
  </sheetViews>
  <sheetFormatPr defaultRowHeight="15"/>
  <cols>
    <col min="2" max="2" width="22.140625" customWidth="1"/>
    <col min="4" max="4" width="22.140625" customWidth="1"/>
  </cols>
  <sheetData>
    <row r="1" spans="2:4" ht="15.75">
      <c r="B1" s="35" t="s">
        <v>204</v>
      </c>
      <c r="C1" s="35"/>
      <c r="D1" s="35"/>
    </row>
    <row r="2" spans="2:4">
      <c r="B2" s="18"/>
      <c r="C2" s="18"/>
      <c r="D2" s="18"/>
    </row>
    <row r="3" spans="2:4">
      <c r="B3" s="18"/>
      <c r="C3" s="18"/>
      <c r="D3" s="18" t="s">
        <v>202</v>
      </c>
    </row>
    <row r="4" spans="2:4">
      <c r="B4" s="19" t="s">
        <v>184</v>
      </c>
      <c r="C4" s="20">
        <v>1</v>
      </c>
      <c r="D4" s="22">
        <f>'กิจกรรมประเภท 1'!G11</f>
        <v>0.12334746666666668</v>
      </c>
    </row>
    <row r="5" spans="2:4">
      <c r="B5" s="19" t="s">
        <v>184</v>
      </c>
      <c r="C5" s="20">
        <v>2</v>
      </c>
      <c r="D5" s="22" t="e">
        <f>'กิจกรรมประเภท 2'!#REF!</f>
        <v>#REF!</v>
      </c>
    </row>
    <row r="6" spans="2:4">
      <c r="B6" s="19" t="s">
        <v>184</v>
      </c>
      <c r="C6" s="20">
        <v>3</v>
      </c>
      <c r="D6" s="22">
        <f>'กิจกรรมประเภท 3'!G6</f>
        <v>26.3221205</v>
      </c>
    </row>
    <row r="7" spans="2:4">
      <c r="B7" s="34" t="s">
        <v>203</v>
      </c>
      <c r="C7" s="34"/>
      <c r="D7" s="21" t="e">
        <f>SUM(D4:D6)</f>
        <v>#REF!</v>
      </c>
    </row>
  </sheetData>
  <mergeCells count="2">
    <mergeCell ref="B7:C7"/>
    <mergeCell ref="B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4"/>
  <sheetViews>
    <sheetView zoomScale="110" zoomScaleNormal="110" workbookViewId="0">
      <selection activeCell="O7" sqref="O7"/>
    </sheetView>
  </sheetViews>
  <sheetFormatPr defaultRowHeight="15"/>
  <cols>
    <col min="2" max="2" width="14.42578125" customWidth="1"/>
    <col min="3" max="3" width="18.42578125" customWidth="1"/>
    <col min="4" max="4" width="22.140625" style="30" customWidth="1"/>
    <col min="5" max="16" width="9" style="30"/>
  </cols>
  <sheetData>
    <row r="1" spans="2:4" ht="18.75">
      <c r="B1" s="35" t="s">
        <v>218</v>
      </c>
      <c r="C1" s="35"/>
      <c r="D1" s="29"/>
    </row>
    <row r="2" spans="2:4">
      <c r="B2" s="18"/>
      <c r="C2" s="18"/>
    </row>
    <row r="3" spans="2:4" ht="18">
      <c r="B3" s="18" t="s">
        <v>216</v>
      </c>
      <c r="C3" s="26" t="s">
        <v>208</v>
      </c>
    </row>
    <row r="4" spans="2:4">
      <c r="B4" s="27" t="s">
        <v>205</v>
      </c>
      <c r="C4" s="28">
        <f>'กิจกรรมประเภท 1'!G11</f>
        <v>0.12334746666666668</v>
      </c>
    </row>
    <row r="5" spans="2:4">
      <c r="B5" s="23" t="s">
        <v>209</v>
      </c>
      <c r="C5" s="24">
        <f>'กิจกรรมประเภท 1'!G5</f>
        <v>0</v>
      </c>
    </row>
    <row r="6" spans="2:4">
      <c r="B6" s="23" t="s">
        <v>210</v>
      </c>
      <c r="C6" s="24">
        <f>'กิจกรรมประเภท 1'!G6</f>
        <v>0.12334746666666668</v>
      </c>
    </row>
    <row r="7" spans="2:4">
      <c r="B7" s="23" t="s">
        <v>211</v>
      </c>
      <c r="C7" s="24">
        <f>'กิจกรรมประเภท 1'!G7</f>
        <v>0</v>
      </c>
    </row>
    <row r="8" spans="2:4">
      <c r="B8" s="23" t="s">
        <v>212</v>
      </c>
      <c r="C8" s="24">
        <f>'กิจกรรมประเภท 1'!G8</f>
        <v>0</v>
      </c>
    </row>
    <row r="9" spans="2:4">
      <c r="B9" s="23" t="s">
        <v>213</v>
      </c>
      <c r="C9" s="24">
        <f>'กิจกรรมประเภท 1'!G9</f>
        <v>0</v>
      </c>
    </row>
    <row r="10" spans="2:4">
      <c r="B10" s="27" t="s">
        <v>206</v>
      </c>
      <c r="C10" s="28">
        <f>SUM(C11)</f>
        <v>329.07137999999998</v>
      </c>
    </row>
    <row r="11" spans="2:4">
      <c r="B11" s="23" t="s">
        <v>214</v>
      </c>
      <c r="C11" s="24">
        <f>'กิจกรรมประเภท 2'!C20</f>
        <v>329.07137999999998</v>
      </c>
    </row>
    <row r="12" spans="2:4">
      <c r="B12" s="27" t="s">
        <v>207</v>
      </c>
      <c r="C12" s="28">
        <f>'กิจกรรมประเภท 3'!G6</f>
        <v>26.3221205</v>
      </c>
    </row>
    <row r="13" spans="2:4">
      <c r="B13" s="23" t="s">
        <v>215</v>
      </c>
      <c r="C13" s="24">
        <f>'กิจกรรมประเภท 3'!G5</f>
        <v>26.3221205</v>
      </c>
    </row>
    <row r="14" spans="2:4">
      <c r="B14" s="25" t="s">
        <v>203</v>
      </c>
      <c r="C14" s="21">
        <f>C4+C10+C12</f>
        <v>355.5168479666666</v>
      </c>
    </row>
  </sheetData>
  <mergeCells count="1">
    <mergeCell ref="B1:C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opLeftCell="C1" workbookViewId="0">
      <selection activeCell="G7" sqref="G7"/>
    </sheetView>
  </sheetViews>
  <sheetFormatPr defaultColWidth="9" defaultRowHeight="20.25"/>
  <cols>
    <col min="1" max="1" width="6" style="1" customWidth="1"/>
    <col min="2" max="2" width="52.85546875" style="1" customWidth="1"/>
    <col min="3" max="3" width="17.5703125" style="1" customWidth="1"/>
    <col min="4" max="4" width="14" style="1" customWidth="1"/>
    <col min="5" max="5" width="9" style="1"/>
    <col min="6" max="7" width="8" style="11" customWidth="1"/>
    <col min="8" max="16384" width="9" style="1"/>
  </cols>
  <sheetData>
    <row r="1" spans="1:21" ht="2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3" spans="1:21">
      <c r="A3" s="36" t="s">
        <v>1</v>
      </c>
      <c r="B3" s="36" t="s">
        <v>24</v>
      </c>
      <c r="C3" s="42" t="s">
        <v>28</v>
      </c>
      <c r="D3" s="36" t="s">
        <v>25</v>
      </c>
      <c r="E3" s="36" t="s">
        <v>21</v>
      </c>
      <c r="F3" s="44" t="s">
        <v>185</v>
      </c>
      <c r="G3" s="44" t="s">
        <v>217</v>
      </c>
      <c r="H3" s="36">
        <v>2561</v>
      </c>
      <c r="I3" s="36"/>
      <c r="J3" s="36"/>
      <c r="K3" s="36"/>
      <c r="L3" s="36"/>
      <c r="M3" s="36">
        <v>2562</v>
      </c>
      <c r="N3" s="36"/>
      <c r="O3" s="36"/>
      <c r="P3" s="36"/>
      <c r="Q3" s="36"/>
      <c r="R3" s="36"/>
      <c r="S3" s="36"/>
    </row>
    <row r="4" spans="1:21">
      <c r="A4" s="36"/>
      <c r="B4" s="36"/>
      <c r="C4" s="43"/>
      <c r="D4" s="36"/>
      <c r="E4" s="36"/>
      <c r="F4" s="45"/>
      <c r="G4" s="45"/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  <c r="P4" s="4" t="s">
        <v>18</v>
      </c>
      <c r="Q4" s="4" t="s">
        <v>19</v>
      </c>
      <c r="R4" s="4" t="s">
        <v>20</v>
      </c>
      <c r="S4" s="4" t="s">
        <v>9</v>
      </c>
      <c r="T4" s="1" t="s">
        <v>10</v>
      </c>
      <c r="U4" s="1" t="s">
        <v>11</v>
      </c>
    </row>
    <row r="5" spans="1:21">
      <c r="A5" s="37">
        <v>1</v>
      </c>
      <c r="B5" s="39" t="s">
        <v>2</v>
      </c>
      <c r="C5" s="39" t="s">
        <v>29</v>
      </c>
      <c r="D5" s="7" t="s">
        <v>3</v>
      </c>
      <c r="E5" s="7" t="s">
        <v>22</v>
      </c>
      <c r="F5" s="7">
        <v>2.7446000000000002</v>
      </c>
      <c r="G5" s="7">
        <f>(SUM(H5:R5))*F5/1000</f>
        <v>0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21">
      <c r="A6" s="37"/>
      <c r="B6" s="40"/>
      <c r="C6" s="40"/>
      <c r="D6" s="7" t="s">
        <v>4</v>
      </c>
      <c r="E6" s="7" t="s">
        <v>22</v>
      </c>
      <c r="F6" s="7">
        <v>2.1896</v>
      </c>
      <c r="G6" s="7">
        <f>(SUM(H6:S6))*F6/1000</f>
        <v>0.12334746666666668</v>
      </c>
      <c r="H6" s="4">
        <f>H17/9</f>
        <v>5.333333333333333</v>
      </c>
      <c r="I6" s="31">
        <f t="shared" ref="I6:U6" si="0">I17/9</f>
        <v>3.3333333333333335</v>
      </c>
      <c r="J6" s="31">
        <f t="shared" si="0"/>
        <v>5.1111111111111107</v>
      </c>
      <c r="K6" s="31">
        <f t="shared" si="0"/>
        <v>5</v>
      </c>
      <c r="L6" s="31">
        <f t="shared" si="0"/>
        <v>0</v>
      </c>
      <c r="M6" s="31">
        <f t="shared" si="0"/>
        <v>8.7777777777777786</v>
      </c>
      <c r="N6" s="31">
        <f t="shared" si="0"/>
        <v>6.2222222222222223</v>
      </c>
      <c r="O6" s="31">
        <f t="shared" si="0"/>
        <v>6.4444444444444446</v>
      </c>
      <c r="P6" s="31">
        <f t="shared" si="0"/>
        <v>4.8888888888888893</v>
      </c>
      <c r="Q6" s="31">
        <f t="shared" si="0"/>
        <v>0</v>
      </c>
      <c r="R6" s="31">
        <f t="shared" si="0"/>
        <v>4.4444444444444446</v>
      </c>
      <c r="S6" s="31">
        <f t="shared" si="0"/>
        <v>6.7777777777777777</v>
      </c>
      <c r="T6" s="31">
        <f t="shared" si="0"/>
        <v>3.7777777777777777</v>
      </c>
      <c r="U6" s="31">
        <f t="shared" si="0"/>
        <v>0</v>
      </c>
    </row>
    <row r="7" spans="1:21">
      <c r="A7" s="37"/>
      <c r="B7" s="40"/>
      <c r="C7" s="40"/>
      <c r="D7" s="7" t="s">
        <v>5</v>
      </c>
      <c r="E7" s="7" t="s">
        <v>23</v>
      </c>
      <c r="F7" s="7"/>
      <c r="G7" s="7">
        <f>(SUM(H7:R7))*F7/1000</f>
        <v>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21">
      <c r="A8" s="37"/>
      <c r="B8" s="40"/>
      <c r="C8" s="40"/>
      <c r="D8" s="7" t="s">
        <v>6</v>
      </c>
      <c r="E8" s="7" t="s">
        <v>22</v>
      </c>
      <c r="F8" s="7"/>
      <c r="G8" s="7">
        <f>(SUM(H8:R8))*F8/1000</f>
        <v>0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21">
      <c r="A9" s="37"/>
      <c r="B9" s="40"/>
      <c r="C9" s="40"/>
      <c r="D9" s="7" t="s">
        <v>7</v>
      </c>
      <c r="E9" s="7" t="s">
        <v>22</v>
      </c>
      <c r="F9" s="7">
        <v>2.1896</v>
      </c>
      <c r="G9" s="7">
        <f>(SUM(H9:R9))*F9/1000</f>
        <v>0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21">
      <c r="A10" s="37"/>
      <c r="B10" s="41"/>
      <c r="C10" s="41"/>
      <c r="D10" s="7" t="s">
        <v>8</v>
      </c>
      <c r="E10" s="7" t="s">
        <v>22</v>
      </c>
      <c r="F10" s="7"/>
      <c r="G10" s="7">
        <f>(SUM(H10:R10))*F10/1000</f>
        <v>0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21">
      <c r="G11" s="11">
        <f>SUM(G5:G10)</f>
        <v>0.12334746666666668</v>
      </c>
    </row>
    <row r="14" spans="1:21">
      <c r="B14" s="1" t="s">
        <v>33</v>
      </c>
    </row>
    <row r="15" spans="1:21">
      <c r="B15" s="1" t="s">
        <v>34</v>
      </c>
    </row>
    <row r="16" spans="1:21">
      <c r="B16" s="1" t="s">
        <v>35</v>
      </c>
    </row>
    <row r="17" spans="2:21">
      <c r="B17" s="1" t="s">
        <v>36</v>
      </c>
      <c r="H17" s="1">
        <v>48</v>
      </c>
      <c r="I17" s="1">
        <v>30</v>
      </c>
      <c r="J17" s="1">
        <v>46</v>
      </c>
      <c r="K17" s="1">
        <v>45</v>
      </c>
      <c r="L17" s="1">
        <v>0</v>
      </c>
      <c r="M17" s="1">
        <v>79</v>
      </c>
      <c r="N17" s="1">
        <v>56</v>
      </c>
      <c r="O17" s="1">
        <v>58</v>
      </c>
      <c r="P17" s="1">
        <v>44</v>
      </c>
      <c r="Q17" s="1">
        <v>0</v>
      </c>
      <c r="R17" s="1">
        <v>40</v>
      </c>
      <c r="S17" s="1">
        <v>61</v>
      </c>
      <c r="T17" s="1">
        <v>34</v>
      </c>
      <c r="U17" s="1">
        <v>0</v>
      </c>
    </row>
  </sheetData>
  <mergeCells count="13">
    <mergeCell ref="A3:A4"/>
    <mergeCell ref="A5:A10"/>
    <mergeCell ref="A1:S1"/>
    <mergeCell ref="H3:L3"/>
    <mergeCell ref="M3:S3"/>
    <mergeCell ref="B5:B10"/>
    <mergeCell ref="B3:B4"/>
    <mergeCell ref="D3:D4"/>
    <mergeCell ref="E3:E4"/>
    <mergeCell ref="C3:C4"/>
    <mergeCell ref="C5:C10"/>
    <mergeCell ref="F3:F4"/>
    <mergeCell ref="G3:G4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K5" sqref="K5"/>
    </sheetView>
  </sheetViews>
  <sheetFormatPr defaultColWidth="9" defaultRowHeight="20.25"/>
  <cols>
    <col min="1" max="1" width="6" style="1" customWidth="1"/>
    <col min="2" max="3" width="15.85546875" style="1" customWidth="1"/>
    <col min="4" max="16384" width="9" style="1"/>
  </cols>
  <sheetData>
    <row r="1" spans="1:14" ht="21">
      <c r="A1" s="14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3" spans="1:14">
      <c r="B3" s="5" t="s">
        <v>186</v>
      </c>
      <c r="C3" s="5">
        <v>2561</v>
      </c>
    </row>
    <row r="4" spans="1:14">
      <c r="B4" s="12" t="s">
        <v>194</v>
      </c>
      <c r="C4" s="13">
        <v>44340</v>
      </c>
    </row>
    <row r="5" spans="1:14">
      <c r="B5" s="12" t="s">
        <v>195</v>
      </c>
      <c r="C5" s="13">
        <v>44340</v>
      </c>
    </row>
    <row r="6" spans="1:14">
      <c r="B6" s="12" t="s">
        <v>196</v>
      </c>
      <c r="C6" s="13">
        <v>45640</v>
      </c>
    </row>
    <row r="7" spans="1:14">
      <c r="B7" s="12" t="s">
        <v>197</v>
      </c>
      <c r="C7" s="13">
        <v>46120</v>
      </c>
    </row>
    <row r="8" spans="1:14">
      <c r="B8" s="12" t="s">
        <v>198</v>
      </c>
      <c r="C8" s="13">
        <v>26960</v>
      </c>
    </row>
    <row r="9" spans="1:14">
      <c r="B9" s="12" t="s">
        <v>187</v>
      </c>
      <c r="C9" s="13">
        <v>29680</v>
      </c>
    </row>
    <row r="10" spans="1:14">
      <c r="B10" s="12" t="s">
        <v>188</v>
      </c>
      <c r="C10" s="13">
        <v>46760</v>
      </c>
    </row>
    <row r="11" spans="1:14">
      <c r="B11" s="12" t="s">
        <v>189</v>
      </c>
      <c r="C11" s="13">
        <v>46220</v>
      </c>
    </row>
    <row r="12" spans="1:14">
      <c r="B12" s="12" t="s">
        <v>190</v>
      </c>
      <c r="C12" s="13">
        <v>39800</v>
      </c>
    </row>
    <row r="13" spans="1:14">
      <c r="B13" s="12" t="s">
        <v>191</v>
      </c>
      <c r="C13" s="13">
        <v>31560</v>
      </c>
    </row>
    <row r="14" spans="1:14">
      <c r="B14" s="12" t="s">
        <v>192</v>
      </c>
      <c r="C14" s="13">
        <v>42620</v>
      </c>
    </row>
    <row r="15" spans="1:14">
      <c r="B15" s="12" t="s">
        <v>193</v>
      </c>
      <c r="C15" s="13">
        <v>46240</v>
      </c>
    </row>
    <row r="16" spans="1:14">
      <c r="B16" s="32" t="s">
        <v>194</v>
      </c>
      <c r="C16" s="33">
        <v>45080</v>
      </c>
    </row>
    <row r="17" spans="2:3">
      <c r="B17" s="7" t="s">
        <v>195</v>
      </c>
      <c r="C17" s="33">
        <v>51220</v>
      </c>
    </row>
    <row r="18" spans="2:3">
      <c r="B18">
        <v>0.56100000000000005</v>
      </c>
      <c r="C18" s="15">
        <f>SUM(C4:C17)</f>
        <v>586580</v>
      </c>
    </row>
    <row r="19" spans="2:3">
      <c r="B19" s="16" t="s">
        <v>199</v>
      </c>
      <c r="C19" s="17">
        <f>B18*C18</f>
        <v>329071.38</v>
      </c>
    </row>
    <row r="20" spans="2:3">
      <c r="B20" s="16" t="s">
        <v>200</v>
      </c>
      <c r="C20" s="17">
        <f>C19/1000</f>
        <v>329.07137999999998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topLeftCell="C1" workbookViewId="0">
      <selection activeCell="G6" sqref="G6"/>
    </sheetView>
  </sheetViews>
  <sheetFormatPr defaultColWidth="9" defaultRowHeight="20.25"/>
  <cols>
    <col min="1" max="1" width="6" style="1" customWidth="1"/>
    <col min="2" max="2" width="36.140625" style="1" customWidth="1"/>
    <col min="3" max="3" width="16.5703125" style="1" customWidth="1"/>
    <col min="4" max="4" width="14" style="1" customWidth="1"/>
    <col min="5" max="7" width="9" style="2"/>
    <col min="8" max="16384" width="9" style="1"/>
  </cols>
  <sheetData>
    <row r="1" spans="1:21" ht="21">
      <c r="A1" s="38" t="s">
        <v>27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3" spans="1:21">
      <c r="A3" s="36" t="s">
        <v>1</v>
      </c>
      <c r="B3" s="36" t="s">
        <v>24</v>
      </c>
      <c r="C3" s="42" t="s">
        <v>31</v>
      </c>
      <c r="D3" s="36" t="s">
        <v>25</v>
      </c>
      <c r="E3" s="36" t="s">
        <v>21</v>
      </c>
      <c r="F3" s="44" t="s">
        <v>185</v>
      </c>
      <c r="G3" s="44" t="s">
        <v>201</v>
      </c>
      <c r="H3" s="46">
        <v>2561</v>
      </c>
      <c r="I3" s="47"/>
      <c r="J3" s="47"/>
      <c r="K3" s="47"/>
      <c r="L3" s="48"/>
      <c r="M3" s="49">
        <v>2562</v>
      </c>
      <c r="N3" s="50"/>
      <c r="O3" s="50"/>
      <c r="P3" s="50"/>
      <c r="Q3" s="50"/>
      <c r="R3" s="50"/>
      <c r="S3" s="50"/>
      <c r="T3" s="50"/>
      <c r="U3" s="50"/>
    </row>
    <row r="4" spans="1:21">
      <c r="A4" s="36"/>
      <c r="B4" s="36"/>
      <c r="C4" s="43"/>
      <c r="D4" s="36"/>
      <c r="E4" s="36"/>
      <c r="F4" s="45"/>
      <c r="G4" s="45"/>
      <c r="H4" s="31" t="s">
        <v>10</v>
      </c>
      <c r="I4" s="31" t="s">
        <v>11</v>
      </c>
      <c r="J4" s="31" t="s">
        <v>12</v>
      </c>
      <c r="K4" s="31" t="s">
        <v>13</v>
      </c>
      <c r="L4" s="31" t="s">
        <v>14</v>
      </c>
      <c r="M4" s="31" t="s">
        <v>15</v>
      </c>
      <c r="N4" s="31" t="s">
        <v>16</v>
      </c>
      <c r="O4" s="31" t="s">
        <v>17</v>
      </c>
      <c r="P4" s="31" t="s">
        <v>18</v>
      </c>
      <c r="Q4" s="31" t="s">
        <v>19</v>
      </c>
      <c r="R4" s="31" t="s">
        <v>20</v>
      </c>
      <c r="S4" s="31" t="s">
        <v>9</v>
      </c>
      <c r="T4" s="31" t="s">
        <v>10</v>
      </c>
      <c r="U4" s="31" t="s">
        <v>11</v>
      </c>
    </row>
    <row r="5" spans="1:21" ht="21">
      <c r="A5" s="4">
        <v>1</v>
      </c>
      <c r="B5" s="6" t="s">
        <v>37</v>
      </c>
      <c r="C5" s="6" t="s">
        <v>30</v>
      </c>
      <c r="D5" s="3"/>
      <c r="E5" s="5" t="s">
        <v>32</v>
      </c>
      <c r="F5" s="7">
        <v>0.5081</v>
      </c>
      <c r="G5" s="7">
        <f>(SUM(H5:U5))*F5/1000</f>
        <v>26.3221205</v>
      </c>
      <c r="H5" s="3">
        <v>3605</v>
      </c>
      <c r="I5" s="3">
        <v>3252</v>
      </c>
      <c r="J5" s="3">
        <v>2963</v>
      </c>
      <c r="K5" s="3">
        <v>4556</v>
      </c>
      <c r="L5" s="3">
        <v>3103</v>
      </c>
      <c r="M5" s="3">
        <v>2972</v>
      </c>
      <c r="N5" s="3">
        <v>4615</v>
      </c>
      <c r="O5" s="3">
        <v>5687</v>
      </c>
      <c r="P5" s="3">
        <v>5409</v>
      </c>
      <c r="Q5" s="3">
        <v>4798</v>
      </c>
      <c r="R5" s="3">
        <v>3174</v>
      </c>
      <c r="S5" s="3">
        <v>2408</v>
      </c>
      <c r="T5" s="3">
        <v>2379</v>
      </c>
      <c r="U5" s="1">
        <v>2884</v>
      </c>
    </row>
    <row r="6" spans="1:21">
      <c r="G6" s="2">
        <f>SUM(G5:G5)</f>
        <v>26.3221205</v>
      </c>
    </row>
  </sheetData>
  <mergeCells count="10">
    <mergeCell ref="A1:T1"/>
    <mergeCell ref="A3:A4"/>
    <mergeCell ref="B3:B4"/>
    <mergeCell ref="E3:E4"/>
    <mergeCell ref="D3:D4"/>
    <mergeCell ref="C3:C4"/>
    <mergeCell ref="F3:F4"/>
    <mergeCell ref="G3:G4"/>
    <mergeCell ref="H3:L3"/>
    <mergeCell ref="M3:U3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127"/>
  <sheetViews>
    <sheetView tabSelected="1" workbookViewId="0">
      <selection activeCell="F10" sqref="F10"/>
    </sheetView>
  </sheetViews>
  <sheetFormatPr defaultRowHeight="15" outlineLevelRow="2"/>
  <cols>
    <col min="1" max="1" width="10.85546875" bestFit="1" customWidth="1"/>
    <col min="2" max="2" width="4.85546875" bestFit="1" customWidth="1"/>
    <col min="3" max="3" width="2.140625" bestFit="1" customWidth="1"/>
    <col min="4" max="4" width="10.140625" bestFit="1" customWidth="1"/>
    <col min="5" max="5" width="10.140625" customWidth="1"/>
    <col min="6" max="6" width="35.42578125" bestFit="1" customWidth="1"/>
    <col min="7" max="7" width="35.5703125" bestFit="1" customWidth="1"/>
    <col min="8" max="8" width="4.85546875" bestFit="1" customWidth="1"/>
    <col min="9" max="9" width="7.7109375" bestFit="1" customWidth="1"/>
    <col min="10" max="10" width="4.42578125" bestFit="1" customWidth="1"/>
    <col min="11" max="11" width="8.140625" bestFit="1" customWidth="1"/>
    <col min="12" max="12" width="11.42578125" style="8" bestFit="1" customWidth="1"/>
    <col min="13" max="13" width="9.85546875" bestFit="1" customWidth="1"/>
    <col min="14" max="14" width="3.28515625" bestFit="1" customWidth="1"/>
    <col min="15" max="16" width="9.28515625" bestFit="1" customWidth="1"/>
    <col min="17" max="17" width="7.42578125" bestFit="1" customWidth="1"/>
    <col min="18" max="18" width="9.7109375" bestFit="1" customWidth="1"/>
  </cols>
  <sheetData>
    <row r="4" spans="1:18">
      <c r="A4" t="s">
        <v>38</v>
      </c>
      <c r="B4" t="s">
        <v>39</v>
      </c>
      <c r="C4" t="s">
        <v>40</v>
      </c>
      <c r="D4" t="s">
        <v>41</v>
      </c>
      <c r="E4" t="s">
        <v>42</v>
      </c>
      <c r="F4" t="s">
        <v>43</v>
      </c>
      <c r="G4" t="s">
        <v>44</v>
      </c>
      <c r="H4" t="s">
        <v>45</v>
      </c>
      <c r="I4" t="s">
        <v>46</v>
      </c>
      <c r="J4" t="s">
        <v>47</v>
      </c>
      <c r="K4" t="s">
        <v>48</v>
      </c>
      <c r="L4" s="8" t="s">
        <v>49</v>
      </c>
      <c r="M4" t="s">
        <v>50</v>
      </c>
      <c r="N4" t="s">
        <v>51</v>
      </c>
      <c r="O4" t="s">
        <v>52</v>
      </c>
      <c r="P4" t="s">
        <v>53</v>
      </c>
      <c r="Q4" t="s">
        <v>54</v>
      </c>
      <c r="R4" t="s">
        <v>55</v>
      </c>
    </row>
    <row r="6" spans="1:18">
      <c r="Q6">
        <v>124</v>
      </c>
    </row>
    <row r="8" spans="1:18">
      <c r="A8">
        <v>7200014273</v>
      </c>
      <c r="B8">
        <v>10</v>
      </c>
      <c r="D8">
        <v>20</v>
      </c>
      <c r="E8">
        <v>8.2013999999999996</v>
      </c>
      <c r="F8" t="s">
        <v>56</v>
      </c>
      <c r="G8" t="s">
        <v>57</v>
      </c>
      <c r="H8">
        <v>1100</v>
      </c>
      <c r="I8">
        <v>12</v>
      </c>
      <c r="J8" t="s">
        <v>58</v>
      </c>
      <c r="K8" s="9">
        <v>3210</v>
      </c>
      <c r="L8" s="8">
        <v>3210</v>
      </c>
      <c r="M8">
        <v>740101137</v>
      </c>
      <c r="N8" t="s">
        <v>59</v>
      </c>
      <c r="O8">
        <v>0</v>
      </c>
      <c r="P8">
        <v>0</v>
      </c>
      <c r="Q8">
        <v>1</v>
      </c>
      <c r="R8">
        <v>104</v>
      </c>
    </row>
    <row r="9" spans="1:18" outlineLevel="2">
      <c r="A9">
        <v>7200014395</v>
      </c>
      <c r="B9">
        <v>10</v>
      </c>
      <c r="D9">
        <v>9</v>
      </c>
      <c r="E9">
        <v>9.2013999999999996</v>
      </c>
      <c r="F9" t="s">
        <v>60</v>
      </c>
      <c r="G9" t="s">
        <v>61</v>
      </c>
      <c r="H9">
        <v>1100</v>
      </c>
      <c r="I9">
        <v>1</v>
      </c>
      <c r="J9" t="s">
        <v>62</v>
      </c>
      <c r="K9">
        <v>187.25</v>
      </c>
      <c r="L9" s="8">
        <v>187.25</v>
      </c>
      <c r="N9" t="s">
        <v>59</v>
      </c>
      <c r="O9">
        <v>0</v>
      </c>
      <c r="P9">
        <v>0</v>
      </c>
      <c r="Q9">
        <v>1</v>
      </c>
      <c r="R9">
        <v>104</v>
      </c>
    </row>
    <row r="10" spans="1:18" outlineLevel="2">
      <c r="A10">
        <v>7200014395</v>
      </c>
      <c r="B10">
        <v>20</v>
      </c>
      <c r="D10">
        <v>9</v>
      </c>
      <c r="E10">
        <v>9.2013999999999996</v>
      </c>
      <c r="F10" t="s">
        <v>60</v>
      </c>
      <c r="G10" t="s">
        <v>63</v>
      </c>
      <c r="H10">
        <v>1100</v>
      </c>
      <c r="I10">
        <v>1</v>
      </c>
      <c r="J10" t="s">
        <v>62</v>
      </c>
      <c r="K10">
        <v>518.95000000000005</v>
      </c>
      <c r="L10" s="8">
        <v>518.95000000000005</v>
      </c>
      <c r="N10" t="s">
        <v>59</v>
      </c>
      <c r="O10">
        <v>0</v>
      </c>
      <c r="P10">
        <v>0</v>
      </c>
      <c r="Q10">
        <v>1</v>
      </c>
      <c r="R10">
        <v>104</v>
      </c>
    </row>
    <row r="11" spans="1:18" outlineLevel="2">
      <c r="A11">
        <v>7200014395</v>
      </c>
      <c r="B11">
        <v>30</v>
      </c>
      <c r="D11">
        <v>9</v>
      </c>
      <c r="E11">
        <v>9.2013999999999996</v>
      </c>
      <c r="F11" t="s">
        <v>60</v>
      </c>
      <c r="G11" t="s">
        <v>64</v>
      </c>
      <c r="H11">
        <v>1100</v>
      </c>
      <c r="I11">
        <v>3</v>
      </c>
      <c r="J11" t="s">
        <v>62</v>
      </c>
      <c r="K11">
        <v>539.28</v>
      </c>
      <c r="L11" s="8">
        <v>539.28</v>
      </c>
      <c r="N11" t="s">
        <v>59</v>
      </c>
      <c r="O11">
        <v>0</v>
      </c>
      <c r="P11">
        <v>0</v>
      </c>
      <c r="Q11">
        <v>1</v>
      </c>
      <c r="R11">
        <v>104</v>
      </c>
    </row>
    <row r="12" spans="1:18" outlineLevel="2">
      <c r="A12">
        <v>7200014443</v>
      </c>
      <c r="B12">
        <v>10</v>
      </c>
      <c r="D12">
        <v>22</v>
      </c>
      <c r="E12">
        <v>9.2013999999999996</v>
      </c>
      <c r="F12" t="s">
        <v>56</v>
      </c>
      <c r="G12" t="s">
        <v>65</v>
      </c>
      <c r="H12">
        <v>1100</v>
      </c>
      <c r="I12">
        <v>8</v>
      </c>
      <c r="J12" t="s">
        <v>66</v>
      </c>
      <c r="K12">
        <v>160.5</v>
      </c>
      <c r="L12" s="8">
        <v>1284</v>
      </c>
      <c r="M12">
        <v>740103010</v>
      </c>
      <c r="N12" t="s">
        <v>59</v>
      </c>
      <c r="O12">
        <v>0</v>
      </c>
      <c r="P12">
        <v>0</v>
      </c>
      <c r="Q12">
        <v>1</v>
      </c>
      <c r="R12">
        <v>104</v>
      </c>
    </row>
    <row r="13" spans="1:18" outlineLevel="2">
      <c r="A13">
        <v>7200014443</v>
      </c>
      <c r="B13">
        <v>20</v>
      </c>
      <c r="D13">
        <v>22</v>
      </c>
      <c r="E13">
        <v>9.2013999999999996</v>
      </c>
      <c r="F13" t="s">
        <v>56</v>
      </c>
      <c r="G13" t="s">
        <v>67</v>
      </c>
      <c r="H13">
        <v>1100</v>
      </c>
      <c r="I13">
        <v>2</v>
      </c>
      <c r="J13" t="s">
        <v>66</v>
      </c>
      <c r="K13">
        <v>802.5</v>
      </c>
      <c r="L13" s="8">
        <v>1605</v>
      </c>
      <c r="N13" t="s">
        <v>59</v>
      </c>
      <c r="O13">
        <v>0</v>
      </c>
      <c r="P13">
        <v>0</v>
      </c>
      <c r="Q13">
        <v>1</v>
      </c>
      <c r="R13">
        <v>104</v>
      </c>
    </row>
    <row r="14" spans="1:18" outlineLevel="2">
      <c r="A14">
        <v>7200014443</v>
      </c>
      <c r="B14">
        <v>30</v>
      </c>
      <c r="D14">
        <v>22</v>
      </c>
      <c r="E14">
        <v>9.2013999999999996</v>
      </c>
      <c r="F14" t="s">
        <v>56</v>
      </c>
      <c r="G14" t="s">
        <v>68</v>
      </c>
      <c r="H14">
        <v>1100</v>
      </c>
      <c r="I14">
        <v>1</v>
      </c>
      <c r="J14" t="s">
        <v>66</v>
      </c>
      <c r="K14" s="9">
        <v>2033</v>
      </c>
      <c r="L14" s="8">
        <v>2033</v>
      </c>
      <c r="N14" t="s">
        <v>59</v>
      </c>
      <c r="O14">
        <v>0</v>
      </c>
      <c r="P14">
        <v>0</v>
      </c>
      <c r="Q14">
        <v>1</v>
      </c>
      <c r="R14">
        <v>104</v>
      </c>
    </row>
    <row r="15" spans="1:18" outlineLevel="2">
      <c r="A15">
        <v>7200014443</v>
      </c>
      <c r="B15">
        <v>40</v>
      </c>
      <c r="D15">
        <v>22</v>
      </c>
      <c r="E15">
        <v>9.2013999999999996</v>
      </c>
      <c r="F15" t="s">
        <v>56</v>
      </c>
      <c r="G15" t="s">
        <v>69</v>
      </c>
      <c r="H15">
        <v>1100</v>
      </c>
      <c r="I15">
        <v>8</v>
      </c>
      <c r="J15" t="s">
        <v>66</v>
      </c>
      <c r="K15">
        <v>160.5</v>
      </c>
      <c r="L15" s="8">
        <v>1284</v>
      </c>
      <c r="N15" t="s">
        <v>59</v>
      </c>
      <c r="O15">
        <v>0</v>
      </c>
      <c r="P15">
        <v>0</v>
      </c>
      <c r="Q15">
        <v>1</v>
      </c>
      <c r="R15">
        <v>104</v>
      </c>
    </row>
    <row r="16" spans="1:18" outlineLevel="2">
      <c r="A16">
        <v>7200014443</v>
      </c>
      <c r="B16">
        <v>50</v>
      </c>
      <c r="D16">
        <v>22</v>
      </c>
      <c r="E16">
        <v>9.2013999999999996</v>
      </c>
      <c r="F16" t="s">
        <v>56</v>
      </c>
      <c r="G16" t="s">
        <v>70</v>
      </c>
      <c r="H16">
        <v>1100</v>
      </c>
      <c r="I16">
        <v>8</v>
      </c>
      <c r="J16" t="s">
        <v>66</v>
      </c>
      <c r="K16">
        <v>160.5</v>
      </c>
      <c r="L16" s="8">
        <v>1284</v>
      </c>
      <c r="N16" t="s">
        <v>59</v>
      </c>
      <c r="O16">
        <v>0</v>
      </c>
      <c r="P16">
        <v>0</v>
      </c>
      <c r="Q16">
        <v>1</v>
      </c>
      <c r="R16">
        <v>104</v>
      </c>
    </row>
    <row r="17" spans="1:18" outlineLevel="2">
      <c r="A17">
        <v>7200014456</v>
      </c>
      <c r="B17">
        <v>10</v>
      </c>
      <c r="D17">
        <v>23</v>
      </c>
      <c r="E17">
        <v>9.2013999999999996</v>
      </c>
      <c r="F17" t="s">
        <v>60</v>
      </c>
      <c r="G17" t="s">
        <v>71</v>
      </c>
      <c r="H17">
        <v>1100</v>
      </c>
      <c r="I17">
        <v>1</v>
      </c>
      <c r="J17" t="s">
        <v>66</v>
      </c>
      <c r="K17" s="9">
        <v>1412.4</v>
      </c>
      <c r="L17" s="8">
        <v>1412.4</v>
      </c>
      <c r="M17">
        <v>740101082</v>
      </c>
      <c r="N17" t="s">
        <v>59</v>
      </c>
      <c r="O17">
        <v>0</v>
      </c>
      <c r="P17">
        <v>0</v>
      </c>
      <c r="Q17">
        <v>1</v>
      </c>
      <c r="R17">
        <v>104</v>
      </c>
    </row>
    <row r="18" spans="1:18" outlineLevel="2">
      <c r="A18">
        <v>7200014456</v>
      </c>
      <c r="B18">
        <v>20</v>
      </c>
      <c r="D18">
        <v>23</v>
      </c>
      <c r="E18">
        <v>9.2013999999999996</v>
      </c>
      <c r="F18" t="s">
        <v>60</v>
      </c>
      <c r="G18" t="s">
        <v>72</v>
      </c>
      <c r="H18">
        <v>1100</v>
      </c>
      <c r="I18">
        <v>2</v>
      </c>
      <c r="J18" t="s">
        <v>66</v>
      </c>
      <c r="K18">
        <v>342.4</v>
      </c>
      <c r="L18" s="8">
        <v>684.8</v>
      </c>
      <c r="M18">
        <v>740101106</v>
      </c>
      <c r="N18" t="s">
        <v>59</v>
      </c>
      <c r="O18">
        <v>0</v>
      </c>
      <c r="P18">
        <v>0</v>
      </c>
      <c r="Q18">
        <v>1</v>
      </c>
      <c r="R18">
        <v>104</v>
      </c>
    </row>
    <row r="19" spans="1:18" outlineLevel="2">
      <c r="A19">
        <v>7200014456</v>
      </c>
      <c r="B19">
        <v>30</v>
      </c>
      <c r="D19">
        <v>23</v>
      </c>
      <c r="E19">
        <v>9.2013999999999996</v>
      </c>
      <c r="F19" t="s">
        <v>60</v>
      </c>
      <c r="G19" t="s">
        <v>73</v>
      </c>
      <c r="H19">
        <v>1100</v>
      </c>
      <c r="I19">
        <v>2</v>
      </c>
      <c r="J19" t="s">
        <v>66</v>
      </c>
      <c r="K19">
        <v>588.5</v>
      </c>
      <c r="L19" s="8">
        <v>1177</v>
      </c>
      <c r="M19">
        <v>740101019</v>
      </c>
      <c r="N19" t="s">
        <v>59</v>
      </c>
      <c r="O19">
        <v>0</v>
      </c>
      <c r="P19">
        <v>0</v>
      </c>
      <c r="Q19">
        <v>1</v>
      </c>
      <c r="R19">
        <v>104</v>
      </c>
    </row>
    <row r="20" spans="1:18" outlineLevel="2">
      <c r="A20">
        <v>7200014456</v>
      </c>
      <c r="B20">
        <v>40</v>
      </c>
      <c r="D20">
        <v>23</v>
      </c>
      <c r="E20">
        <v>9.2013999999999996</v>
      </c>
      <c r="F20" t="s">
        <v>60</v>
      </c>
      <c r="G20" t="s">
        <v>74</v>
      </c>
      <c r="H20">
        <v>1100</v>
      </c>
      <c r="I20">
        <v>2</v>
      </c>
      <c r="J20" t="s">
        <v>75</v>
      </c>
      <c r="K20">
        <v>235.4</v>
      </c>
      <c r="L20" s="8">
        <v>470.8</v>
      </c>
      <c r="M20">
        <v>740102009</v>
      </c>
      <c r="N20" t="s">
        <v>59</v>
      </c>
      <c r="O20">
        <v>0</v>
      </c>
      <c r="P20">
        <v>0</v>
      </c>
      <c r="Q20">
        <v>1</v>
      </c>
      <c r="R20">
        <v>104</v>
      </c>
    </row>
    <row r="21" spans="1:18" outlineLevel="2">
      <c r="A21">
        <v>7200014457</v>
      </c>
      <c r="B21">
        <v>10</v>
      </c>
      <c r="D21">
        <v>23</v>
      </c>
      <c r="E21">
        <v>9.2013999999999996</v>
      </c>
      <c r="F21" t="s">
        <v>60</v>
      </c>
      <c r="G21" t="s">
        <v>76</v>
      </c>
      <c r="H21">
        <v>1100</v>
      </c>
      <c r="I21">
        <v>1</v>
      </c>
      <c r="J21" t="s">
        <v>77</v>
      </c>
      <c r="K21" s="9">
        <v>5457</v>
      </c>
      <c r="L21" s="8">
        <v>5457</v>
      </c>
      <c r="N21" t="s">
        <v>59</v>
      </c>
      <c r="O21">
        <v>0</v>
      </c>
      <c r="P21">
        <v>0</v>
      </c>
      <c r="Q21">
        <v>1</v>
      </c>
      <c r="R21">
        <v>104</v>
      </c>
    </row>
    <row r="22" spans="1:18" outlineLevel="2">
      <c r="A22">
        <v>7200014460</v>
      </c>
      <c r="B22">
        <v>30</v>
      </c>
      <c r="D22">
        <v>23</v>
      </c>
      <c r="E22">
        <v>9.2013999999999996</v>
      </c>
      <c r="F22" t="s">
        <v>56</v>
      </c>
      <c r="G22" t="s">
        <v>78</v>
      </c>
      <c r="H22">
        <v>1100</v>
      </c>
      <c r="I22">
        <v>2</v>
      </c>
      <c r="J22" t="s">
        <v>66</v>
      </c>
      <c r="K22">
        <v>989.75</v>
      </c>
      <c r="L22" s="8">
        <v>1979.5</v>
      </c>
      <c r="N22" t="s">
        <v>59</v>
      </c>
      <c r="O22">
        <v>0</v>
      </c>
      <c r="P22">
        <v>0</v>
      </c>
      <c r="Q22">
        <v>1</v>
      </c>
      <c r="R22">
        <v>104</v>
      </c>
    </row>
    <row r="23" spans="1:18" outlineLevel="2">
      <c r="A23">
        <v>7200014460</v>
      </c>
      <c r="B23">
        <v>40</v>
      </c>
      <c r="D23">
        <v>23</v>
      </c>
      <c r="E23">
        <v>9.2013999999999996</v>
      </c>
      <c r="F23" t="s">
        <v>56</v>
      </c>
      <c r="G23" t="s">
        <v>79</v>
      </c>
      <c r="H23">
        <v>1100</v>
      </c>
      <c r="I23">
        <v>1</v>
      </c>
      <c r="J23" t="s">
        <v>75</v>
      </c>
      <c r="K23">
        <v>481.5</v>
      </c>
      <c r="L23" s="8">
        <v>481.5</v>
      </c>
      <c r="N23" t="s">
        <v>59</v>
      </c>
      <c r="O23">
        <v>0</v>
      </c>
      <c r="P23">
        <v>0</v>
      </c>
      <c r="Q23">
        <v>1</v>
      </c>
      <c r="R23">
        <v>104</v>
      </c>
    </row>
    <row r="24" spans="1:18" outlineLevel="2">
      <c r="A24">
        <v>7200014460</v>
      </c>
      <c r="B24">
        <v>50</v>
      </c>
      <c r="D24">
        <v>23</v>
      </c>
      <c r="E24">
        <v>9.2013999999999996</v>
      </c>
      <c r="F24" t="s">
        <v>56</v>
      </c>
      <c r="G24" t="s">
        <v>80</v>
      </c>
      <c r="H24">
        <v>1100</v>
      </c>
      <c r="I24">
        <v>1</v>
      </c>
      <c r="J24" t="s">
        <v>66</v>
      </c>
      <c r="K24" s="9">
        <v>2696.4</v>
      </c>
      <c r="L24" s="8">
        <v>2696.4</v>
      </c>
      <c r="N24" t="s">
        <v>59</v>
      </c>
      <c r="O24">
        <v>0</v>
      </c>
      <c r="P24">
        <v>0</v>
      </c>
      <c r="Q24">
        <v>1</v>
      </c>
      <c r="R24">
        <v>104</v>
      </c>
    </row>
    <row r="25" spans="1:18" outlineLevel="2">
      <c r="A25">
        <v>7200014460</v>
      </c>
      <c r="B25">
        <v>70</v>
      </c>
      <c r="D25">
        <v>23</v>
      </c>
      <c r="E25">
        <v>9.2013999999999996</v>
      </c>
      <c r="F25" t="s">
        <v>56</v>
      </c>
      <c r="G25" t="s">
        <v>81</v>
      </c>
      <c r="H25">
        <v>1100</v>
      </c>
      <c r="I25">
        <v>2</v>
      </c>
      <c r="J25" t="s">
        <v>66</v>
      </c>
      <c r="K25">
        <v>642</v>
      </c>
      <c r="L25" s="8">
        <v>1284</v>
      </c>
      <c r="N25" t="s">
        <v>59</v>
      </c>
      <c r="O25">
        <v>0</v>
      </c>
      <c r="P25">
        <v>0</v>
      </c>
      <c r="Q25">
        <v>1</v>
      </c>
      <c r="R25">
        <v>104</v>
      </c>
    </row>
    <row r="26" spans="1:18" outlineLevel="2">
      <c r="A26">
        <v>7200014464</v>
      </c>
      <c r="B26">
        <v>10</v>
      </c>
      <c r="D26">
        <v>24</v>
      </c>
      <c r="E26">
        <v>9.2013999999999996</v>
      </c>
      <c r="F26" t="s">
        <v>56</v>
      </c>
      <c r="G26" t="s">
        <v>82</v>
      </c>
      <c r="H26">
        <v>1100</v>
      </c>
      <c r="I26">
        <v>6</v>
      </c>
      <c r="J26" t="s">
        <v>66</v>
      </c>
      <c r="K26">
        <v>192.6</v>
      </c>
      <c r="L26" s="8">
        <v>1155.5999999999999</v>
      </c>
      <c r="N26" t="s">
        <v>59</v>
      </c>
      <c r="O26">
        <v>0</v>
      </c>
      <c r="P26">
        <v>0</v>
      </c>
      <c r="Q26">
        <v>1</v>
      </c>
      <c r="R26">
        <v>104</v>
      </c>
    </row>
    <row r="27" spans="1:18" outlineLevel="2">
      <c r="A27">
        <v>7200014464</v>
      </c>
      <c r="B27">
        <v>20</v>
      </c>
      <c r="D27">
        <v>24</v>
      </c>
      <c r="E27">
        <v>9.2013999999999996</v>
      </c>
      <c r="F27" t="s">
        <v>56</v>
      </c>
      <c r="G27" t="s">
        <v>83</v>
      </c>
      <c r="H27">
        <v>1100</v>
      </c>
      <c r="I27">
        <v>2</v>
      </c>
      <c r="J27" t="s">
        <v>75</v>
      </c>
      <c r="K27">
        <v>481.5</v>
      </c>
      <c r="L27" s="8">
        <v>963</v>
      </c>
      <c r="N27" t="s">
        <v>59</v>
      </c>
      <c r="O27">
        <v>0</v>
      </c>
      <c r="P27">
        <v>0</v>
      </c>
      <c r="Q27">
        <v>1</v>
      </c>
      <c r="R27">
        <v>104</v>
      </c>
    </row>
    <row r="28" spans="1:18" outlineLevel="2">
      <c r="A28">
        <v>7200014464</v>
      </c>
      <c r="B28">
        <v>30</v>
      </c>
      <c r="D28">
        <v>24</v>
      </c>
      <c r="E28">
        <v>9.2013999999999996</v>
      </c>
      <c r="F28" t="s">
        <v>56</v>
      </c>
      <c r="G28" t="s">
        <v>84</v>
      </c>
      <c r="H28">
        <v>1100</v>
      </c>
      <c r="I28">
        <v>1</v>
      </c>
      <c r="J28" t="s">
        <v>85</v>
      </c>
      <c r="K28">
        <v>749</v>
      </c>
      <c r="L28" s="8">
        <v>749</v>
      </c>
      <c r="N28" t="s">
        <v>59</v>
      </c>
      <c r="O28">
        <v>0</v>
      </c>
      <c r="P28">
        <v>0</v>
      </c>
      <c r="Q28">
        <v>1</v>
      </c>
      <c r="R28">
        <v>104</v>
      </c>
    </row>
    <row r="29" spans="1:18" outlineLevel="2">
      <c r="A29">
        <v>7200014464</v>
      </c>
      <c r="B29">
        <v>40</v>
      </c>
      <c r="D29">
        <v>24</v>
      </c>
      <c r="E29">
        <v>9.2013999999999996</v>
      </c>
      <c r="F29" t="s">
        <v>56</v>
      </c>
      <c r="G29" t="s">
        <v>86</v>
      </c>
      <c r="H29">
        <v>1100</v>
      </c>
      <c r="I29">
        <v>1</v>
      </c>
      <c r="J29" t="s">
        <v>75</v>
      </c>
      <c r="K29" s="9">
        <v>1605</v>
      </c>
      <c r="L29" s="8">
        <v>1605</v>
      </c>
      <c r="N29" t="s">
        <v>59</v>
      </c>
      <c r="O29">
        <v>0</v>
      </c>
      <c r="P29">
        <v>0</v>
      </c>
      <c r="Q29">
        <v>1</v>
      </c>
      <c r="R29">
        <v>104</v>
      </c>
    </row>
    <row r="30" spans="1:18" outlineLevel="2">
      <c r="A30">
        <v>7200014464</v>
      </c>
      <c r="B30">
        <v>50</v>
      </c>
      <c r="D30">
        <v>24</v>
      </c>
      <c r="E30">
        <v>9.2013999999999996</v>
      </c>
      <c r="F30" t="s">
        <v>56</v>
      </c>
      <c r="G30" t="s">
        <v>87</v>
      </c>
      <c r="H30">
        <v>1100</v>
      </c>
      <c r="I30">
        <v>1</v>
      </c>
      <c r="J30" t="s">
        <v>85</v>
      </c>
      <c r="K30">
        <v>374.5</v>
      </c>
      <c r="L30" s="8">
        <v>374.5</v>
      </c>
      <c r="N30" t="s">
        <v>59</v>
      </c>
      <c r="O30">
        <v>0</v>
      </c>
      <c r="P30">
        <v>0</v>
      </c>
      <c r="Q30">
        <v>1</v>
      </c>
      <c r="R30">
        <v>104</v>
      </c>
    </row>
    <row r="31" spans="1:18" outlineLevel="2">
      <c r="A31">
        <v>7200014464</v>
      </c>
      <c r="B31">
        <v>60</v>
      </c>
      <c r="D31">
        <v>24</v>
      </c>
      <c r="E31">
        <v>9.2013999999999996</v>
      </c>
      <c r="F31" t="s">
        <v>56</v>
      </c>
      <c r="G31" t="s">
        <v>88</v>
      </c>
      <c r="H31">
        <v>1100</v>
      </c>
      <c r="I31">
        <v>1</v>
      </c>
      <c r="J31" t="s">
        <v>66</v>
      </c>
      <c r="K31">
        <v>588.5</v>
      </c>
      <c r="L31" s="8">
        <v>588.5</v>
      </c>
      <c r="N31" t="s">
        <v>59</v>
      </c>
      <c r="O31">
        <v>0</v>
      </c>
      <c r="P31">
        <v>0</v>
      </c>
      <c r="Q31">
        <v>1</v>
      </c>
      <c r="R31">
        <v>104</v>
      </c>
    </row>
    <row r="32" spans="1:18" outlineLevel="2">
      <c r="A32">
        <v>7200014472</v>
      </c>
      <c r="B32">
        <v>10</v>
      </c>
      <c r="D32">
        <v>26</v>
      </c>
      <c r="E32">
        <v>9.2013999999999996</v>
      </c>
      <c r="F32" t="s">
        <v>56</v>
      </c>
      <c r="G32" t="s">
        <v>89</v>
      </c>
      <c r="H32">
        <v>1100</v>
      </c>
      <c r="I32">
        <v>4</v>
      </c>
      <c r="J32" t="s">
        <v>66</v>
      </c>
      <c r="K32" s="9">
        <v>1123.5</v>
      </c>
      <c r="L32" s="8">
        <v>4494</v>
      </c>
      <c r="N32" t="s">
        <v>59</v>
      </c>
      <c r="O32">
        <v>0</v>
      </c>
      <c r="P32">
        <v>0</v>
      </c>
      <c r="Q32">
        <v>1</v>
      </c>
      <c r="R32">
        <v>104</v>
      </c>
    </row>
    <row r="33" spans="1:18" outlineLevel="2">
      <c r="A33">
        <v>7200014472</v>
      </c>
      <c r="B33">
        <v>20</v>
      </c>
      <c r="D33">
        <v>26</v>
      </c>
      <c r="E33">
        <v>9.2013999999999996</v>
      </c>
      <c r="F33" t="s">
        <v>56</v>
      </c>
      <c r="G33" t="s">
        <v>90</v>
      </c>
      <c r="H33">
        <v>1100</v>
      </c>
      <c r="I33">
        <v>2</v>
      </c>
      <c r="J33" t="s">
        <v>66</v>
      </c>
      <c r="K33" s="9">
        <v>1230.5</v>
      </c>
      <c r="L33" s="8">
        <v>2461</v>
      </c>
      <c r="N33" t="s">
        <v>59</v>
      </c>
      <c r="O33">
        <v>0</v>
      </c>
      <c r="P33">
        <v>0</v>
      </c>
      <c r="Q33">
        <v>1</v>
      </c>
      <c r="R33">
        <v>104</v>
      </c>
    </row>
    <row r="34" spans="1:18" outlineLevel="1">
      <c r="E34" s="10" t="s">
        <v>91</v>
      </c>
      <c r="K34" s="9"/>
      <c r="L34" s="8">
        <f>SUBTOTAL(9,L9:L33)</f>
        <v>36769.479999999996</v>
      </c>
      <c r="R34">
        <f>SUBTOTAL(9,R9:R33)</f>
        <v>2600</v>
      </c>
    </row>
    <row r="35" spans="1:18" outlineLevel="2">
      <c r="A35">
        <v>7200014504</v>
      </c>
      <c r="B35">
        <v>10</v>
      </c>
      <c r="D35">
        <v>2</v>
      </c>
      <c r="E35">
        <v>10.2014</v>
      </c>
      <c r="F35" t="s">
        <v>56</v>
      </c>
      <c r="G35" t="s">
        <v>92</v>
      </c>
      <c r="H35">
        <v>1100</v>
      </c>
      <c r="I35">
        <v>5</v>
      </c>
      <c r="J35" t="s">
        <v>75</v>
      </c>
      <c r="K35">
        <v>107</v>
      </c>
      <c r="L35" s="8">
        <v>535</v>
      </c>
      <c r="N35" t="s">
        <v>59</v>
      </c>
      <c r="O35">
        <v>0</v>
      </c>
      <c r="P35">
        <v>0</v>
      </c>
      <c r="Q35">
        <v>1</v>
      </c>
      <c r="R35">
        <v>104</v>
      </c>
    </row>
    <row r="36" spans="1:18" outlineLevel="2">
      <c r="A36">
        <v>7200014504</v>
      </c>
      <c r="B36">
        <v>20</v>
      </c>
      <c r="D36">
        <v>2</v>
      </c>
      <c r="E36">
        <v>10.2014</v>
      </c>
      <c r="F36" t="s">
        <v>56</v>
      </c>
      <c r="G36" t="s">
        <v>93</v>
      </c>
      <c r="H36">
        <v>1100</v>
      </c>
      <c r="I36">
        <v>3</v>
      </c>
      <c r="J36" t="s">
        <v>66</v>
      </c>
      <c r="K36">
        <v>267.5</v>
      </c>
      <c r="L36" s="8">
        <v>802.5</v>
      </c>
      <c r="N36" t="s">
        <v>59</v>
      </c>
      <c r="O36">
        <v>0</v>
      </c>
      <c r="P36">
        <v>0</v>
      </c>
      <c r="Q36">
        <v>1</v>
      </c>
      <c r="R36">
        <v>104</v>
      </c>
    </row>
    <row r="37" spans="1:18" outlineLevel="2">
      <c r="A37">
        <v>7200014504</v>
      </c>
      <c r="B37">
        <v>30</v>
      </c>
      <c r="D37">
        <v>2</v>
      </c>
      <c r="E37">
        <v>10.2014</v>
      </c>
      <c r="F37" t="s">
        <v>56</v>
      </c>
      <c r="G37" t="s">
        <v>94</v>
      </c>
      <c r="H37">
        <v>1100</v>
      </c>
      <c r="I37">
        <v>3</v>
      </c>
      <c r="J37" t="s">
        <v>66</v>
      </c>
      <c r="K37">
        <v>374.5</v>
      </c>
      <c r="L37" s="8">
        <v>1123.5</v>
      </c>
      <c r="N37" t="s">
        <v>59</v>
      </c>
      <c r="O37">
        <v>0</v>
      </c>
      <c r="P37">
        <v>0</v>
      </c>
      <c r="Q37">
        <v>1</v>
      </c>
      <c r="R37">
        <v>104</v>
      </c>
    </row>
    <row r="38" spans="1:18" outlineLevel="2">
      <c r="A38">
        <v>7200014504</v>
      </c>
      <c r="B38">
        <v>40</v>
      </c>
      <c r="D38">
        <v>2</v>
      </c>
      <c r="E38">
        <v>10.2014</v>
      </c>
      <c r="F38" t="s">
        <v>56</v>
      </c>
      <c r="G38" t="s">
        <v>95</v>
      </c>
      <c r="H38">
        <v>1100</v>
      </c>
      <c r="I38">
        <v>2</v>
      </c>
      <c r="J38" t="s">
        <v>66</v>
      </c>
      <c r="K38" s="9">
        <v>1605</v>
      </c>
      <c r="L38" s="8">
        <v>3210</v>
      </c>
      <c r="N38" t="s">
        <v>59</v>
      </c>
      <c r="O38">
        <v>0</v>
      </c>
      <c r="P38">
        <v>0</v>
      </c>
      <c r="Q38">
        <v>1</v>
      </c>
      <c r="R38">
        <v>104</v>
      </c>
    </row>
    <row r="39" spans="1:18" outlineLevel="2">
      <c r="A39">
        <v>7200014563</v>
      </c>
      <c r="B39">
        <v>10</v>
      </c>
      <c r="D39">
        <v>17</v>
      </c>
      <c r="E39">
        <v>10.2014</v>
      </c>
      <c r="F39" t="s">
        <v>60</v>
      </c>
      <c r="G39" t="s">
        <v>96</v>
      </c>
      <c r="H39">
        <v>1100</v>
      </c>
      <c r="I39">
        <v>10</v>
      </c>
      <c r="J39" t="s">
        <v>58</v>
      </c>
      <c r="K39">
        <v>101.65</v>
      </c>
      <c r="L39" s="8">
        <v>1016.5</v>
      </c>
      <c r="M39">
        <v>740101137</v>
      </c>
      <c r="N39" t="s">
        <v>59</v>
      </c>
      <c r="O39">
        <v>0</v>
      </c>
      <c r="P39">
        <v>0</v>
      </c>
      <c r="Q39">
        <v>1</v>
      </c>
      <c r="R39">
        <v>104</v>
      </c>
    </row>
    <row r="40" spans="1:18" outlineLevel="2">
      <c r="A40">
        <v>7200014563</v>
      </c>
      <c r="B40">
        <v>20</v>
      </c>
      <c r="D40">
        <v>17</v>
      </c>
      <c r="E40">
        <v>10.2014</v>
      </c>
      <c r="F40" t="s">
        <v>60</v>
      </c>
      <c r="G40" t="s">
        <v>97</v>
      </c>
      <c r="H40">
        <v>1100</v>
      </c>
      <c r="I40">
        <v>2</v>
      </c>
      <c r="J40" t="s">
        <v>62</v>
      </c>
      <c r="K40" s="9">
        <v>1064.6500000000001</v>
      </c>
      <c r="L40" s="8">
        <v>2129.3000000000002</v>
      </c>
      <c r="N40" t="s">
        <v>59</v>
      </c>
      <c r="O40">
        <v>0</v>
      </c>
      <c r="P40">
        <v>0</v>
      </c>
      <c r="Q40">
        <v>1</v>
      </c>
      <c r="R40">
        <v>104</v>
      </c>
    </row>
    <row r="41" spans="1:18" outlineLevel="2">
      <c r="A41">
        <v>7200014564</v>
      </c>
      <c r="B41">
        <v>10</v>
      </c>
      <c r="D41">
        <v>17</v>
      </c>
      <c r="E41">
        <v>10.2014</v>
      </c>
      <c r="F41" t="s">
        <v>60</v>
      </c>
      <c r="G41" t="s">
        <v>98</v>
      </c>
      <c r="H41">
        <v>1100</v>
      </c>
      <c r="I41">
        <v>1</v>
      </c>
      <c r="J41" t="s">
        <v>62</v>
      </c>
      <c r="K41">
        <v>395.9</v>
      </c>
      <c r="L41" s="8">
        <v>395.9</v>
      </c>
      <c r="M41">
        <v>740101070</v>
      </c>
      <c r="N41" t="s">
        <v>59</v>
      </c>
      <c r="O41">
        <v>0</v>
      </c>
      <c r="P41">
        <v>0</v>
      </c>
      <c r="Q41">
        <v>1</v>
      </c>
      <c r="R41">
        <v>104</v>
      </c>
    </row>
    <row r="42" spans="1:18" outlineLevel="2">
      <c r="A42">
        <v>7200014564</v>
      </c>
      <c r="B42">
        <v>30</v>
      </c>
      <c r="D42">
        <v>17</v>
      </c>
      <c r="E42">
        <v>10.2014</v>
      </c>
      <c r="F42" t="s">
        <v>60</v>
      </c>
      <c r="G42" t="s">
        <v>99</v>
      </c>
      <c r="H42">
        <v>1100</v>
      </c>
      <c r="I42">
        <v>2</v>
      </c>
      <c r="J42" t="s">
        <v>66</v>
      </c>
      <c r="K42">
        <v>898.8</v>
      </c>
      <c r="L42" s="8">
        <v>1797.6</v>
      </c>
      <c r="N42" t="s">
        <v>59</v>
      </c>
      <c r="O42">
        <v>0</v>
      </c>
      <c r="P42">
        <v>0</v>
      </c>
      <c r="Q42">
        <v>1</v>
      </c>
      <c r="R42">
        <v>104</v>
      </c>
    </row>
    <row r="43" spans="1:18" outlineLevel="2">
      <c r="A43">
        <v>7200014564</v>
      </c>
      <c r="B43">
        <v>40</v>
      </c>
      <c r="D43">
        <v>17</v>
      </c>
      <c r="E43">
        <v>10.2014</v>
      </c>
      <c r="F43" t="s">
        <v>60</v>
      </c>
      <c r="G43" t="s">
        <v>100</v>
      </c>
      <c r="H43">
        <v>1100</v>
      </c>
      <c r="I43">
        <v>1</v>
      </c>
      <c r="J43" t="s">
        <v>66</v>
      </c>
      <c r="K43">
        <v>888.1</v>
      </c>
      <c r="L43" s="8">
        <v>888.1</v>
      </c>
      <c r="N43" t="s">
        <v>59</v>
      </c>
      <c r="O43">
        <v>0</v>
      </c>
      <c r="P43">
        <v>0</v>
      </c>
      <c r="Q43">
        <v>1</v>
      </c>
      <c r="R43">
        <v>104</v>
      </c>
    </row>
    <row r="44" spans="1:18" outlineLevel="2">
      <c r="A44">
        <v>7200014564</v>
      </c>
      <c r="B44">
        <v>50</v>
      </c>
      <c r="D44">
        <v>17</v>
      </c>
      <c r="E44">
        <v>10.2014</v>
      </c>
      <c r="F44" t="s">
        <v>60</v>
      </c>
      <c r="G44" t="s">
        <v>101</v>
      </c>
      <c r="H44">
        <v>1100</v>
      </c>
      <c r="I44">
        <v>1</v>
      </c>
      <c r="J44" t="s">
        <v>66</v>
      </c>
      <c r="K44" s="9">
        <v>1583.6</v>
      </c>
      <c r="L44" s="8">
        <v>1583.6</v>
      </c>
      <c r="N44" t="s">
        <v>59</v>
      </c>
      <c r="O44">
        <v>0</v>
      </c>
      <c r="P44">
        <v>0</v>
      </c>
      <c r="Q44">
        <v>1</v>
      </c>
      <c r="R44">
        <v>104</v>
      </c>
    </row>
    <row r="45" spans="1:18" outlineLevel="2">
      <c r="A45">
        <v>7200014564</v>
      </c>
      <c r="B45">
        <v>60</v>
      </c>
      <c r="D45">
        <v>17</v>
      </c>
      <c r="E45">
        <v>10.2014</v>
      </c>
      <c r="F45" t="s">
        <v>60</v>
      </c>
      <c r="G45" t="s">
        <v>102</v>
      </c>
      <c r="H45">
        <v>1100</v>
      </c>
      <c r="I45">
        <v>1</v>
      </c>
      <c r="J45" t="s">
        <v>62</v>
      </c>
      <c r="K45">
        <v>438.7</v>
      </c>
      <c r="L45" s="8">
        <v>438.7</v>
      </c>
      <c r="N45" t="s">
        <v>59</v>
      </c>
      <c r="O45">
        <v>0</v>
      </c>
      <c r="P45">
        <v>0</v>
      </c>
      <c r="Q45">
        <v>1</v>
      </c>
      <c r="R45">
        <v>104</v>
      </c>
    </row>
    <row r="46" spans="1:18" outlineLevel="2">
      <c r="A46">
        <v>7200014564</v>
      </c>
      <c r="B46">
        <v>70</v>
      </c>
      <c r="D46">
        <v>17</v>
      </c>
      <c r="E46">
        <v>10.2014</v>
      </c>
      <c r="F46" t="s">
        <v>60</v>
      </c>
      <c r="G46" t="s">
        <v>103</v>
      </c>
      <c r="H46">
        <v>1100</v>
      </c>
      <c r="I46">
        <v>2</v>
      </c>
      <c r="J46" t="s">
        <v>66</v>
      </c>
      <c r="K46">
        <v>401.25</v>
      </c>
      <c r="L46" s="8">
        <v>802.5</v>
      </c>
      <c r="N46" t="s">
        <v>59</v>
      </c>
      <c r="O46">
        <v>0</v>
      </c>
      <c r="P46">
        <v>0</v>
      </c>
      <c r="Q46">
        <v>1</v>
      </c>
      <c r="R46">
        <v>104</v>
      </c>
    </row>
    <row r="47" spans="1:18" outlineLevel="2">
      <c r="A47">
        <v>7200014592</v>
      </c>
      <c r="B47">
        <v>10</v>
      </c>
      <c r="D47">
        <v>27</v>
      </c>
      <c r="E47">
        <v>10.2014</v>
      </c>
      <c r="F47" t="s">
        <v>56</v>
      </c>
      <c r="G47" t="s">
        <v>104</v>
      </c>
      <c r="H47">
        <v>1100</v>
      </c>
      <c r="I47">
        <v>20</v>
      </c>
      <c r="J47" t="s">
        <v>75</v>
      </c>
      <c r="K47">
        <v>588.5</v>
      </c>
      <c r="L47" s="8">
        <v>588.5</v>
      </c>
      <c r="N47" t="s">
        <v>59</v>
      </c>
      <c r="O47">
        <v>0</v>
      </c>
      <c r="P47">
        <v>0</v>
      </c>
      <c r="Q47">
        <v>1</v>
      </c>
      <c r="R47">
        <v>104</v>
      </c>
    </row>
    <row r="48" spans="1:18" outlineLevel="2">
      <c r="A48">
        <v>7200014592</v>
      </c>
      <c r="B48">
        <v>20</v>
      </c>
      <c r="D48">
        <v>27</v>
      </c>
      <c r="E48">
        <v>10.2014</v>
      </c>
      <c r="F48" t="s">
        <v>56</v>
      </c>
      <c r="G48" t="s">
        <v>105</v>
      </c>
      <c r="H48">
        <v>1100</v>
      </c>
      <c r="I48">
        <v>20</v>
      </c>
      <c r="J48" t="s">
        <v>75</v>
      </c>
      <c r="K48">
        <v>267.5</v>
      </c>
      <c r="L48" s="8">
        <v>5350</v>
      </c>
      <c r="N48" t="s">
        <v>59</v>
      </c>
      <c r="O48">
        <v>0</v>
      </c>
      <c r="P48">
        <v>0</v>
      </c>
      <c r="Q48">
        <v>1</v>
      </c>
      <c r="R48">
        <v>104</v>
      </c>
    </row>
    <row r="49" spans="1:18" outlineLevel="2">
      <c r="A49">
        <v>7200014603</v>
      </c>
      <c r="B49">
        <v>10</v>
      </c>
      <c r="D49">
        <v>28</v>
      </c>
      <c r="E49">
        <v>10.2014</v>
      </c>
      <c r="F49" t="s">
        <v>56</v>
      </c>
      <c r="G49" t="s">
        <v>106</v>
      </c>
      <c r="H49">
        <v>1100</v>
      </c>
      <c r="I49">
        <v>2</v>
      </c>
      <c r="J49" t="s">
        <v>66</v>
      </c>
      <c r="K49">
        <v>642</v>
      </c>
      <c r="L49" s="8">
        <v>1284</v>
      </c>
      <c r="N49" t="s">
        <v>59</v>
      </c>
      <c r="O49">
        <v>0</v>
      </c>
      <c r="P49">
        <v>0</v>
      </c>
      <c r="Q49">
        <v>1</v>
      </c>
      <c r="R49">
        <v>104</v>
      </c>
    </row>
    <row r="50" spans="1:18" outlineLevel="2">
      <c r="A50">
        <v>7200014603</v>
      </c>
      <c r="B50">
        <v>20</v>
      </c>
      <c r="D50">
        <v>28</v>
      </c>
      <c r="E50">
        <v>10.2014</v>
      </c>
      <c r="F50" t="s">
        <v>56</v>
      </c>
      <c r="G50" t="s">
        <v>107</v>
      </c>
      <c r="H50">
        <v>1100</v>
      </c>
      <c r="I50">
        <v>1</v>
      </c>
      <c r="J50" t="s">
        <v>66</v>
      </c>
      <c r="K50">
        <v>749</v>
      </c>
      <c r="L50" s="8">
        <v>749</v>
      </c>
      <c r="N50" t="s">
        <v>59</v>
      </c>
      <c r="O50">
        <v>0</v>
      </c>
      <c r="P50">
        <v>0</v>
      </c>
      <c r="Q50">
        <v>1</v>
      </c>
      <c r="R50">
        <v>104</v>
      </c>
    </row>
    <row r="51" spans="1:18" outlineLevel="2">
      <c r="A51">
        <v>7200014603</v>
      </c>
      <c r="B51">
        <v>30</v>
      </c>
      <c r="D51">
        <v>28</v>
      </c>
      <c r="E51">
        <v>10.2014</v>
      </c>
      <c r="F51" t="s">
        <v>56</v>
      </c>
      <c r="G51" t="s">
        <v>108</v>
      </c>
      <c r="H51">
        <v>1100</v>
      </c>
      <c r="I51">
        <v>1</v>
      </c>
      <c r="J51" t="s">
        <v>66</v>
      </c>
      <c r="K51">
        <v>856</v>
      </c>
      <c r="L51" s="8">
        <v>856</v>
      </c>
      <c r="N51" t="s">
        <v>59</v>
      </c>
      <c r="O51">
        <v>0</v>
      </c>
      <c r="P51">
        <v>0</v>
      </c>
      <c r="Q51">
        <v>1</v>
      </c>
      <c r="R51">
        <v>104</v>
      </c>
    </row>
    <row r="52" spans="1:18" outlineLevel="2">
      <c r="A52">
        <v>7200014603</v>
      </c>
      <c r="B52">
        <v>40</v>
      </c>
      <c r="D52">
        <v>28</v>
      </c>
      <c r="E52">
        <v>10.2014</v>
      </c>
      <c r="F52" t="s">
        <v>56</v>
      </c>
      <c r="G52" t="s">
        <v>109</v>
      </c>
      <c r="H52">
        <v>1100</v>
      </c>
      <c r="I52">
        <v>1</v>
      </c>
      <c r="J52" t="s">
        <v>85</v>
      </c>
      <c r="K52" s="9">
        <v>1605</v>
      </c>
      <c r="L52" s="8">
        <v>1605</v>
      </c>
      <c r="N52" t="s">
        <v>59</v>
      </c>
      <c r="O52">
        <v>0</v>
      </c>
      <c r="P52">
        <v>0</v>
      </c>
      <c r="Q52">
        <v>1</v>
      </c>
      <c r="R52">
        <v>104</v>
      </c>
    </row>
    <row r="53" spans="1:18" outlineLevel="2">
      <c r="A53">
        <v>7200014603</v>
      </c>
      <c r="B53">
        <v>50</v>
      </c>
      <c r="D53">
        <v>28</v>
      </c>
      <c r="E53">
        <v>10.2014</v>
      </c>
      <c r="F53" t="s">
        <v>56</v>
      </c>
      <c r="G53" t="s">
        <v>110</v>
      </c>
      <c r="H53">
        <v>1100</v>
      </c>
      <c r="I53">
        <v>1</v>
      </c>
      <c r="J53" t="s">
        <v>85</v>
      </c>
      <c r="K53">
        <v>749</v>
      </c>
      <c r="L53" s="8">
        <v>749</v>
      </c>
      <c r="N53" t="s">
        <v>59</v>
      </c>
      <c r="O53">
        <v>0</v>
      </c>
      <c r="P53">
        <v>0</v>
      </c>
      <c r="Q53">
        <v>1</v>
      </c>
      <c r="R53">
        <v>104</v>
      </c>
    </row>
    <row r="54" spans="1:18" outlineLevel="1">
      <c r="E54" s="10" t="s">
        <v>111</v>
      </c>
      <c r="L54" s="8">
        <f>SUBTOTAL(9,L35:L53)</f>
        <v>25904.7</v>
      </c>
      <c r="R54">
        <f>SUBTOTAL(9,R35:R53)</f>
        <v>1976</v>
      </c>
    </row>
    <row r="55" spans="1:18" outlineLevel="2">
      <c r="A55">
        <v>7200014639</v>
      </c>
      <c r="B55">
        <v>10</v>
      </c>
      <c r="D55">
        <v>7</v>
      </c>
      <c r="E55">
        <v>11.2014</v>
      </c>
      <c r="F55" t="s">
        <v>56</v>
      </c>
      <c r="G55" t="s">
        <v>92</v>
      </c>
      <c r="H55">
        <v>1100</v>
      </c>
      <c r="I55">
        <v>10</v>
      </c>
      <c r="J55" t="s">
        <v>85</v>
      </c>
      <c r="K55">
        <v>160.5</v>
      </c>
      <c r="L55" s="8">
        <v>1605</v>
      </c>
      <c r="N55" t="s">
        <v>59</v>
      </c>
      <c r="O55">
        <v>0</v>
      </c>
      <c r="P55">
        <v>0</v>
      </c>
      <c r="Q55">
        <v>1</v>
      </c>
      <c r="R55">
        <v>104</v>
      </c>
    </row>
    <row r="56" spans="1:18" outlineLevel="2">
      <c r="A56">
        <v>7200014639</v>
      </c>
      <c r="B56">
        <v>20</v>
      </c>
      <c r="D56">
        <v>7</v>
      </c>
      <c r="E56">
        <v>11.2014</v>
      </c>
      <c r="F56" t="s">
        <v>56</v>
      </c>
      <c r="G56" t="s">
        <v>112</v>
      </c>
      <c r="H56">
        <v>1100</v>
      </c>
      <c r="I56">
        <v>5</v>
      </c>
      <c r="J56" t="s">
        <v>85</v>
      </c>
      <c r="K56">
        <v>963</v>
      </c>
      <c r="L56" s="8">
        <v>4815</v>
      </c>
      <c r="N56" t="s">
        <v>59</v>
      </c>
      <c r="O56">
        <v>0</v>
      </c>
      <c r="P56">
        <v>0</v>
      </c>
      <c r="Q56">
        <v>1</v>
      </c>
      <c r="R56">
        <v>104</v>
      </c>
    </row>
    <row r="57" spans="1:18" outlineLevel="2">
      <c r="A57">
        <v>7200014642</v>
      </c>
      <c r="B57">
        <v>30</v>
      </c>
      <c r="D57">
        <v>7</v>
      </c>
      <c r="E57">
        <v>11.2014</v>
      </c>
      <c r="F57" t="s">
        <v>56</v>
      </c>
      <c r="G57" t="s">
        <v>113</v>
      </c>
      <c r="H57">
        <v>1100</v>
      </c>
      <c r="I57">
        <v>1</v>
      </c>
      <c r="J57" t="s">
        <v>85</v>
      </c>
      <c r="K57" s="9">
        <v>2675</v>
      </c>
      <c r="L57" s="8">
        <v>2675</v>
      </c>
      <c r="N57" t="s">
        <v>59</v>
      </c>
      <c r="O57">
        <v>0</v>
      </c>
      <c r="P57">
        <v>0</v>
      </c>
      <c r="Q57">
        <v>1</v>
      </c>
      <c r="R57">
        <v>104</v>
      </c>
    </row>
    <row r="58" spans="1:18" outlineLevel="2">
      <c r="A58">
        <v>7200014645</v>
      </c>
      <c r="B58">
        <v>10</v>
      </c>
      <c r="D58">
        <v>10</v>
      </c>
      <c r="E58">
        <v>11.2014</v>
      </c>
      <c r="F58" t="s">
        <v>56</v>
      </c>
      <c r="G58" t="s">
        <v>114</v>
      </c>
      <c r="H58">
        <v>1100</v>
      </c>
      <c r="I58">
        <v>8</v>
      </c>
      <c r="J58" t="s">
        <v>75</v>
      </c>
      <c r="K58">
        <v>214</v>
      </c>
      <c r="L58" s="8">
        <v>1712</v>
      </c>
      <c r="N58" t="s">
        <v>59</v>
      </c>
      <c r="O58">
        <v>0</v>
      </c>
      <c r="P58">
        <v>0</v>
      </c>
      <c r="Q58">
        <v>1</v>
      </c>
      <c r="R58">
        <v>104</v>
      </c>
    </row>
    <row r="59" spans="1:18" outlineLevel="2">
      <c r="A59">
        <v>7200014645</v>
      </c>
      <c r="B59">
        <v>20</v>
      </c>
      <c r="D59">
        <v>10</v>
      </c>
      <c r="E59">
        <v>11.2014</v>
      </c>
      <c r="F59" t="s">
        <v>56</v>
      </c>
      <c r="G59" t="s">
        <v>115</v>
      </c>
      <c r="H59">
        <v>1100</v>
      </c>
      <c r="I59">
        <v>4</v>
      </c>
      <c r="J59" t="s">
        <v>75</v>
      </c>
      <c r="K59">
        <v>214</v>
      </c>
      <c r="L59" s="8">
        <v>856</v>
      </c>
      <c r="N59" t="s">
        <v>59</v>
      </c>
      <c r="O59">
        <v>0</v>
      </c>
      <c r="P59">
        <v>0</v>
      </c>
      <c r="Q59">
        <v>1</v>
      </c>
      <c r="R59">
        <v>104</v>
      </c>
    </row>
    <row r="60" spans="1:18" outlineLevel="2">
      <c r="A60">
        <v>7200014650</v>
      </c>
      <c r="B60">
        <v>10</v>
      </c>
      <c r="D60">
        <v>10</v>
      </c>
      <c r="E60">
        <v>11.2014</v>
      </c>
      <c r="F60" t="s">
        <v>56</v>
      </c>
      <c r="G60" t="s">
        <v>116</v>
      </c>
      <c r="H60">
        <v>1100</v>
      </c>
      <c r="I60">
        <v>2</v>
      </c>
      <c r="J60" t="s">
        <v>77</v>
      </c>
      <c r="K60">
        <v>214</v>
      </c>
      <c r="L60" s="8">
        <v>428</v>
      </c>
      <c r="N60" t="s">
        <v>59</v>
      </c>
      <c r="O60">
        <v>0</v>
      </c>
      <c r="P60">
        <v>0</v>
      </c>
      <c r="Q60">
        <v>1</v>
      </c>
      <c r="R60">
        <v>104</v>
      </c>
    </row>
    <row r="61" spans="1:18" outlineLevel="2">
      <c r="A61">
        <v>7200014659</v>
      </c>
      <c r="B61">
        <v>10</v>
      </c>
      <c r="D61">
        <v>11</v>
      </c>
      <c r="E61">
        <v>11.2014</v>
      </c>
      <c r="F61" t="s">
        <v>56</v>
      </c>
      <c r="G61" t="s">
        <v>117</v>
      </c>
      <c r="H61">
        <v>1100</v>
      </c>
      <c r="I61">
        <v>1</v>
      </c>
      <c r="J61" t="s">
        <v>66</v>
      </c>
      <c r="K61" s="9">
        <v>2086.5</v>
      </c>
      <c r="L61" s="8">
        <v>2086.5</v>
      </c>
      <c r="N61" t="s">
        <v>59</v>
      </c>
      <c r="O61">
        <v>0</v>
      </c>
      <c r="P61">
        <v>0</v>
      </c>
      <c r="Q61">
        <v>1</v>
      </c>
      <c r="R61">
        <v>104</v>
      </c>
    </row>
    <row r="62" spans="1:18" outlineLevel="2">
      <c r="A62">
        <v>7200014659</v>
      </c>
      <c r="B62">
        <v>20</v>
      </c>
      <c r="D62">
        <v>11</v>
      </c>
      <c r="E62">
        <v>11.2014</v>
      </c>
      <c r="F62" t="s">
        <v>56</v>
      </c>
      <c r="G62" t="s">
        <v>118</v>
      </c>
      <c r="H62">
        <v>1100</v>
      </c>
      <c r="I62">
        <v>2</v>
      </c>
      <c r="J62" t="s">
        <v>66</v>
      </c>
      <c r="K62">
        <v>989.75</v>
      </c>
      <c r="L62" s="8">
        <v>1979.5</v>
      </c>
      <c r="N62" t="s">
        <v>59</v>
      </c>
      <c r="O62">
        <v>0</v>
      </c>
      <c r="P62">
        <v>0</v>
      </c>
      <c r="Q62">
        <v>1</v>
      </c>
      <c r="R62">
        <v>104</v>
      </c>
    </row>
    <row r="63" spans="1:18" outlineLevel="2">
      <c r="A63">
        <v>7200014659</v>
      </c>
      <c r="B63">
        <v>30</v>
      </c>
      <c r="D63">
        <v>11</v>
      </c>
      <c r="E63">
        <v>11.2014</v>
      </c>
      <c r="F63" t="s">
        <v>56</v>
      </c>
      <c r="G63" t="s">
        <v>119</v>
      </c>
      <c r="H63">
        <v>1100</v>
      </c>
      <c r="I63">
        <v>1</v>
      </c>
      <c r="J63" t="s">
        <v>85</v>
      </c>
      <c r="K63">
        <v>588.5</v>
      </c>
      <c r="L63" s="8">
        <v>588.5</v>
      </c>
      <c r="N63" t="s">
        <v>59</v>
      </c>
      <c r="O63">
        <v>0</v>
      </c>
      <c r="P63">
        <v>0</v>
      </c>
      <c r="Q63">
        <v>1</v>
      </c>
      <c r="R63">
        <v>104</v>
      </c>
    </row>
    <row r="64" spans="1:18" outlineLevel="2">
      <c r="A64">
        <v>7200014659</v>
      </c>
      <c r="B64">
        <v>40</v>
      </c>
      <c r="D64">
        <v>11</v>
      </c>
      <c r="E64">
        <v>11.2014</v>
      </c>
      <c r="F64" t="s">
        <v>56</v>
      </c>
      <c r="G64" t="s">
        <v>120</v>
      </c>
      <c r="H64">
        <v>1100</v>
      </c>
      <c r="I64">
        <v>1</v>
      </c>
      <c r="J64" t="s">
        <v>85</v>
      </c>
      <c r="K64">
        <v>856</v>
      </c>
      <c r="L64" s="8">
        <v>856</v>
      </c>
      <c r="N64" t="s">
        <v>59</v>
      </c>
      <c r="O64">
        <v>0</v>
      </c>
      <c r="P64">
        <v>0</v>
      </c>
      <c r="Q64">
        <v>1</v>
      </c>
      <c r="R64">
        <v>104</v>
      </c>
    </row>
    <row r="65" spans="1:18" outlineLevel="2">
      <c r="A65">
        <v>7200014659</v>
      </c>
      <c r="B65">
        <v>50</v>
      </c>
      <c r="D65">
        <v>11</v>
      </c>
      <c r="E65">
        <v>11.2014</v>
      </c>
      <c r="F65" t="s">
        <v>56</v>
      </c>
      <c r="G65" t="s">
        <v>121</v>
      </c>
      <c r="H65">
        <v>1100</v>
      </c>
      <c r="I65">
        <v>1</v>
      </c>
      <c r="J65" t="s">
        <v>85</v>
      </c>
      <c r="K65">
        <v>695.5</v>
      </c>
      <c r="L65" s="8">
        <v>695.5</v>
      </c>
      <c r="N65" t="s">
        <v>59</v>
      </c>
      <c r="O65">
        <v>0</v>
      </c>
      <c r="P65">
        <v>0</v>
      </c>
      <c r="Q65">
        <v>1</v>
      </c>
      <c r="R65">
        <v>104</v>
      </c>
    </row>
    <row r="66" spans="1:18" outlineLevel="2">
      <c r="A66">
        <v>7200014675</v>
      </c>
      <c r="B66">
        <v>10</v>
      </c>
      <c r="D66">
        <v>14</v>
      </c>
      <c r="E66">
        <v>11.2014</v>
      </c>
      <c r="F66" t="s">
        <v>60</v>
      </c>
      <c r="G66" t="s">
        <v>122</v>
      </c>
      <c r="H66">
        <v>1100</v>
      </c>
      <c r="I66">
        <v>2</v>
      </c>
      <c r="J66" t="s">
        <v>66</v>
      </c>
      <c r="K66" s="9">
        <v>1845.75</v>
      </c>
      <c r="L66" s="8">
        <v>3691.5</v>
      </c>
      <c r="N66" t="s">
        <v>59</v>
      </c>
      <c r="O66">
        <v>0</v>
      </c>
      <c r="P66">
        <v>0</v>
      </c>
      <c r="Q66">
        <v>1</v>
      </c>
      <c r="R66">
        <v>104</v>
      </c>
    </row>
    <row r="67" spans="1:18" outlineLevel="2">
      <c r="A67">
        <v>7200014695</v>
      </c>
      <c r="B67">
        <v>20</v>
      </c>
      <c r="D67">
        <v>25</v>
      </c>
      <c r="E67">
        <v>11.2014</v>
      </c>
      <c r="F67" t="s">
        <v>56</v>
      </c>
      <c r="G67" t="s">
        <v>123</v>
      </c>
      <c r="H67">
        <v>1100</v>
      </c>
      <c r="I67">
        <v>1</v>
      </c>
      <c r="J67" t="s">
        <v>66</v>
      </c>
      <c r="K67" s="9">
        <v>1498</v>
      </c>
      <c r="L67" s="8">
        <v>1498</v>
      </c>
      <c r="N67" t="s">
        <v>59</v>
      </c>
      <c r="O67">
        <v>0</v>
      </c>
      <c r="P67">
        <v>0</v>
      </c>
      <c r="Q67">
        <v>1</v>
      </c>
      <c r="R67">
        <v>104</v>
      </c>
    </row>
    <row r="68" spans="1:18" outlineLevel="2">
      <c r="A68">
        <v>7200014695</v>
      </c>
      <c r="B68">
        <v>30</v>
      </c>
      <c r="D68">
        <v>25</v>
      </c>
      <c r="E68">
        <v>11.2014</v>
      </c>
      <c r="F68" t="s">
        <v>56</v>
      </c>
      <c r="G68" t="s">
        <v>124</v>
      </c>
      <c r="H68">
        <v>1100</v>
      </c>
      <c r="I68">
        <v>1</v>
      </c>
      <c r="J68" t="s">
        <v>66</v>
      </c>
      <c r="K68" s="9">
        <v>1605</v>
      </c>
      <c r="L68" s="8">
        <v>1605</v>
      </c>
      <c r="N68" t="s">
        <v>59</v>
      </c>
      <c r="O68">
        <v>0</v>
      </c>
      <c r="P68">
        <v>0</v>
      </c>
      <c r="Q68">
        <v>1</v>
      </c>
      <c r="R68">
        <v>104</v>
      </c>
    </row>
    <row r="69" spans="1:18" outlineLevel="2">
      <c r="A69">
        <v>7200014695</v>
      </c>
      <c r="B69">
        <v>40</v>
      </c>
      <c r="D69">
        <v>25</v>
      </c>
      <c r="E69">
        <v>11.2014</v>
      </c>
      <c r="F69" t="s">
        <v>56</v>
      </c>
      <c r="G69" t="s">
        <v>125</v>
      </c>
      <c r="H69">
        <v>1100</v>
      </c>
      <c r="I69">
        <v>1</v>
      </c>
      <c r="J69" t="s">
        <v>66</v>
      </c>
      <c r="K69" s="9">
        <v>1043.25</v>
      </c>
      <c r="L69" s="8">
        <v>1043.25</v>
      </c>
      <c r="N69" t="s">
        <v>59</v>
      </c>
      <c r="O69">
        <v>0</v>
      </c>
      <c r="P69">
        <v>0</v>
      </c>
      <c r="Q69">
        <v>1</v>
      </c>
      <c r="R69">
        <v>104</v>
      </c>
    </row>
    <row r="70" spans="1:18" outlineLevel="2">
      <c r="A70">
        <v>7200014695</v>
      </c>
      <c r="B70">
        <v>50</v>
      </c>
      <c r="D70">
        <v>25</v>
      </c>
      <c r="E70">
        <v>11.2014</v>
      </c>
      <c r="F70" t="s">
        <v>56</v>
      </c>
      <c r="G70" t="s">
        <v>126</v>
      </c>
      <c r="H70">
        <v>1100</v>
      </c>
      <c r="I70">
        <v>1</v>
      </c>
      <c r="J70" t="s">
        <v>66</v>
      </c>
      <c r="K70">
        <v>449.4</v>
      </c>
      <c r="L70" s="8">
        <v>449.4</v>
      </c>
      <c r="N70" t="s">
        <v>59</v>
      </c>
      <c r="O70">
        <v>0</v>
      </c>
      <c r="P70">
        <v>0</v>
      </c>
      <c r="Q70">
        <v>1</v>
      </c>
      <c r="R70">
        <v>104</v>
      </c>
    </row>
    <row r="71" spans="1:18" outlineLevel="2">
      <c r="A71">
        <v>7200014695</v>
      </c>
      <c r="B71">
        <v>70</v>
      </c>
      <c r="D71">
        <v>25</v>
      </c>
      <c r="E71">
        <v>11.2014</v>
      </c>
      <c r="F71" t="s">
        <v>56</v>
      </c>
      <c r="G71" t="s">
        <v>127</v>
      </c>
      <c r="H71">
        <v>1100</v>
      </c>
      <c r="I71">
        <v>1</v>
      </c>
      <c r="J71" t="s">
        <v>66</v>
      </c>
      <c r="K71">
        <v>556.4</v>
      </c>
      <c r="L71" s="8">
        <v>556.4</v>
      </c>
      <c r="N71" t="s">
        <v>59</v>
      </c>
      <c r="O71">
        <v>0</v>
      </c>
      <c r="P71">
        <v>0</v>
      </c>
      <c r="Q71">
        <v>1</v>
      </c>
      <c r="R71">
        <v>104</v>
      </c>
    </row>
    <row r="72" spans="1:18" outlineLevel="1">
      <c r="E72" s="10" t="s">
        <v>128</v>
      </c>
      <c r="L72" s="8">
        <f>SUBTOTAL(9,L55:L71)</f>
        <v>27140.550000000003</v>
      </c>
      <c r="R72">
        <f>SUBTOTAL(9,R55:R71)</f>
        <v>1768</v>
      </c>
    </row>
    <row r="73" spans="1:18" outlineLevel="2">
      <c r="A73">
        <v>7200014770</v>
      </c>
      <c r="B73">
        <v>10</v>
      </c>
      <c r="D73">
        <v>12</v>
      </c>
      <c r="E73">
        <v>1.2015</v>
      </c>
      <c r="F73" t="s">
        <v>60</v>
      </c>
      <c r="G73" t="s">
        <v>129</v>
      </c>
      <c r="H73">
        <v>1100</v>
      </c>
      <c r="I73">
        <v>1</v>
      </c>
      <c r="J73" t="s">
        <v>62</v>
      </c>
      <c r="K73" s="9">
        <v>1171.6500000000001</v>
      </c>
      <c r="L73" s="8">
        <v>1171.6500000000001</v>
      </c>
      <c r="N73" t="s">
        <v>59</v>
      </c>
      <c r="O73">
        <v>0</v>
      </c>
      <c r="P73">
        <v>0</v>
      </c>
      <c r="Q73">
        <v>1</v>
      </c>
      <c r="R73">
        <v>104</v>
      </c>
    </row>
    <row r="74" spans="1:18" outlineLevel="2">
      <c r="A74">
        <v>7200014770</v>
      </c>
      <c r="B74">
        <v>20</v>
      </c>
      <c r="D74">
        <v>12</v>
      </c>
      <c r="E74">
        <v>1.2015</v>
      </c>
      <c r="F74" t="s">
        <v>60</v>
      </c>
      <c r="G74" t="s">
        <v>130</v>
      </c>
      <c r="H74">
        <v>1100</v>
      </c>
      <c r="I74">
        <v>2</v>
      </c>
      <c r="J74" t="s">
        <v>62</v>
      </c>
      <c r="K74" s="9">
        <v>1294.7</v>
      </c>
      <c r="L74" s="8">
        <v>2589.4</v>
      </c>
      <c r="N74" t="s">
        <v>59</v>
      </c>
      <c r="O74">
        <v>0</v>
      </c>
      <c r="P74">
        <v>0</v>
      </c>
      <c r="Q74">
        <v>1</v>
      </c>
      <c r="R74">
        <v>104</v>
      </c>
    </row>
    <row r="75" spans="1:18" outlineLevel="2">
      <c r="A75">
        <v>7200014770</v>
      </c>
      <c r="B75">
        <v>30</v>
      </c>
      <c r="D75">
        <v>12</v>
      </c>
      <c r="E75">
        <v>1.2015</v>
      </c>
      <c r="F75" t="s">
        <v>60</v>
      </c>
      <c r="G75" t="s">
        <v>131</v>
      </c>
      <c r="H75">
        <v>1100</v>
      </c>
      <c r="I75">
        <v>1</v>
      </c>
      <c r="J75" t="s">
        <v>62</v>
      </c>
      <c r="K75" s="9">
        <v>1369.6</v>
      </c>
      <c r="L75" s="8">
        <v>1369.6</v>
      </c>
      <c r="N75" t="s">
        <v>59</v>
      </c>
      <c r="O75">
        <v>0</v>
      </c>
      <c r="P75">
        <v>0</v>
      </c>
      <c r="Q75">
        <v>1</v>
      </c>
      <c r="R75">
        <v>104</v>
      </c>
    </row>
    <row r="76" spans="1:18" outlineLevel="2">
      <c r="A76">
        <v>7200014770</v>
      </c>
      <c r="B76">
        <v>40</v>
      </c>
      <c r="D76">
        <v>12</v>
      </c>
      <c r="E76">
        <v>1.2015</v>
      </c>
      <c r="F76" t="s">
        <v>60</v>
      </c>
      <c r="G76" t="s">
        <v>132</v>
      </c>
      <c r="H76">
        <v>1100</v>
      </c>
      <c r="I76">
        <v>1</v>
      </c>
      <c r="J76" t="s">
        <v>62</v>
      </c>
      <c r="K76" s="9">
        <v>1599.65</v>
      </c>
      <c r="L76" s="8">
        <v>1599.65</v>
      </c>
      <c r="N76" t="s">
        <v>59</v>
      </c>
      <c r="O76">
        <v>0</v>
      </c>
      <c r="P76">
        <v>0</v>
      </c>
      <c r="Q76">
        <v>1</v>
      </c>
      <c r="R76">
        <v>104</v>
      </c>
    </row>
    <row r="77" spans="1:18" outlineLevel="2">
      <c r="A77">
        <v>7200014770</v>
      </c>
      <c r="B77">
        <v>50</v>
      </c>
      <c r="D77">
        <v>12</v>
      </c>
      <c r="E77">
        <v>1.2015</v>
      </c>
      <c r="F77" t="s">
        <v>60</v>
      </c>
      <c r="G77" t="s">
        <v>133</v>
      </c>
      <c r="H77">
        <v>1100</v>
      </c>
      <c r="I77">
        <v>1</v>
      </c>
      <c r="J77" t="s">
        <v>62</v>
      </c>
      <c r="K77" s="9">
        <v>1417.75</v>
      </c>
      <c r="L77" s="8">
        <v>1417.75</v>
      </c>
      <c r="N77" t="s">
        <v>59</v>
      </c>
      <c r="O77">
        <v>0</v>
      </c>
      <c r="P77">
        <v>0</v>
      </c>
      <c r="Q77">
        <v>1</v>
      </c>
      <c r="R77">
        <v>104</v>
      </c>
    </row>
    <row r="78" spans="1:18" outlineLevel="2">
      <c r="A78">
        <v>7200014770</v>
      </c>
      <c r="B78">
        <v>60</v>
      </c>
      <c r="D78">
        <v>12</v>
      </c>
      <c r="E78">
        <v>1.2015</v>
      </c>
      <c r="F78" t="s">
        <v>60</v>
      </c>
      <c r="G78" t="s">
        <v>134</v>
      </c>
      <c r="H78">
        <v>1100</v>
      </c>
      <c r="I78">
        <v>1</v>
      </c>
      <c r="J78" t="s">
        <v>62</v>
      </c>
      <c r="K78" s="9">
        <v>1476.6</v>
      </c>
      <c r="L78" s="8">
        <v>1476.6</v>
      </c>
      <c r="N78" t="s">
        <v>59</v>
      </c>
      <c r="O78">
        <v>0</v>
      </c>
      <c r="P78">
        <v>0</v>
      </c>
      <c r="Q78">
        <v>1</v>
      </c>
      <c r="R78">
        <v>104</v>
      </c>
    </row>
    <row r="79" spans="1:18" outlineLevel="2">
      <c r="A79">
        <v>7200014775</v>
      </c>
      <c r="B79">
        <v>10</v>
      </c>
      <c r="D79">
        <v>13</v>
      </c>
      <c r="E79">
        <v>1.2015</v>
      </c>
      <c r="F79" t="s">
        <v>60</v>
      </c>
      <c r="G79" t="s">
        <v>135</v>
      </c>
      <c r="H79">
        <v>1100</v>
      </c>
      <c r="I79">
        <v>1</v>
      </c>
      <c r="J79" t="s">
        <v>62</v>
      </c>
      <c r="K79" s="9">
        <v>1412.4</v>
      </c>
      <c r="L79" s="8">
        <v>1412.4</v>
      </c>
      <c r="N79" t="s">
        <v>59</v>
      </c>
      <c r="O79">
        <v>0</v>
      </c>
      <c r="P79">
        <v>0</v>
      </c>
      <c r="Q79">
        <v>1</v>
      </c>
      <c r="R79">
        <v>104</v>
      </c>
    </row>
    <row r="80" spans="1:18" outlineLevel="2">
      <c r="A80">
        <v>7200014775</v>
      </c>
      <c r="B80">
        <v>20</v>
      </c>
      <c r="D80">
        <v>13</v>
      </c>
      <c r="E80">
        <v>1.2015</v>
      </c>
      <c r="F80" t="s">
        <v>60</v>
      </c>
      <c r="G80" t="s">
        <v>136</v>
      </c>
      <c r="H80">
        <v>1100</v>
      </c>
      <c r="I80">
        <v>1</v>
      </c>
      <c r="J80" t="s">
        <v>62</v>
      </c>
      <c r="K80">
        <v>513.6</v>
      </c>
      <c r="L80" s="8">
        <v>513.6</v>
      </c>
      <c r="N80" t="s">
        <v>59</v>
      </c>
      <c r="O80">
        <v>0</v>
      </c>
      <c r="P80">
        <v>0</v>
      </c>
      <c r="Q80">
        <v>1</v>
      </c>
      <c r="R80">
        <v>104</v>
      </c>
    </row>
    <row r="81" spans="1:18" outlineLevel="2">
      <c r="A81">
        <v>7200014775</v>
      </c>
      <c r="B81">
        <v>30</v>
      </c>
      <c r="D81">
        <v>13</v>
      </c>
      <c r="E81">
        <v>1.2015</v>
      </c>
      <c r="F81" t="s">
        <v>60</v>
      </c>
      <c r="G81" t="s">
        <v>137</v>
      </c>
      <c r="H81">
        <v>1100</v>
      </c>
      <c r="I81">
        <v>1</v>
      </c>
      <c r="J81" t="s">
        <v>62</v>
      </c>
      <c r="K81" s="9">
        <v>1444.5</v>
      </c>
      <c r="L81" s="8">
        <v>1444.5</v>
      </c>
      <c r="N81" t="s">
        <v>59</v>
      </c>
      <c r="O81">
        <v>0</v>
      </c>
      <c r="P81">
        <v>0</v>
      </c>
      <c r="Q81">
        <v>1</v>
      </c>
      <c r="R81">
        <v>104</v>
      </c>
    </row>
    <row r="82" spans="1:18" outlineLevel="2">
      <c r="A82">
        <v>7200014775</v>
      </c>
      <c r="B82">
        <v>40</v>
      </c>
      <c r="D82">
        <v>13</v>
      </c>
      <c r="E82">
        <v>1.2015</v>
      </c>
      <c r="F82" t="s">
        <v>60</v>
      </c>
      <c r="G82" t="s">
        <v>138</v>
      </c>
      <c r="H82">
        <v>1100</v>
      </c>
      <c r="I82">
        <v>1</v>
      </c>
      <c r="J82" t="s">
        <v>62</v>
      </c>
      <c r="K82" s="9">
        <v>1968.8</v>
      </c>
      <c r="L82" s="8">
        <v>1968.8</v>
      </c>
      <c r="N82" t="s">
        <v>59</v>
      </c>
      <c r="O82">
        <v>0</v>
      </c>
      <c r="P82">
        <v>0</v>
      </c>
      <c r="Q82">
        <v>1</v>
      </c>
      <c r="R82">
        <v>104</v>
      </c>
    </row>
    <row r="83" spans="1:18" outlineLevel="2">
      <c r="A83">
        <v>7200014775</v>
      </c>
      <c r="B83">
        <v>50</v>
      </c>
      <c r="D83">
        <v>13</v>
      </c>
      <c r="E83">
        <v>1.2015</v>
      </c>
      <c r="F83" t="s">
        <v>60</v>
      </c>
      <c r="G83" t="s">
        <v>139</v>
      </c>
      <c r="H83">
        <v>1100</v>
      </c>
      <c r="I83">
        <v>1</v>
      </c>
      <c r="J83" t="s">
        <v>62</v>
      </c>
      <c r="K83" s="9">
        <v>1476.6</v>
      </c>
      <c r="L83" s="8">
        <v>1476.6</v>
      </c>
      <c r="N83" t="s">
        <v>59</v>
      </c>
      <c r="O83">
        <v>0</v>
      </c>
      <c r="P83">
        <v>0</v>
      </c>
      <c r="Q83">
        <v>1</v>
      </c>
      <c r="R83">
        <v>104</v>
      </c>
    </row>
    <row r="84" spans="1:18" outlineLevel="2">
      <c r="A84">
        <v>7200014775</v>
      </c>
      <c r="B84">
        <v>60</v>
      </c>
      <c r="D84">
        <v>13</v>
      </c>
      <c r="E84">
        <v>1.2015</v>
      </c>
      <c r="F84" t="s">
        <v>60</v>
      </c>
      <c r="G84" t="s">
        <v>140</v>
      </c>
      <c r="H84">
        <v>1100</v>
      </c>
      <c r="I84">
        <v>1</v>
      </c>
      <c r="J84" t="s">
        <v>62</v>
      </c>
      <c r="K84">
        <v>834.6</v>
      </c>
      <c r="L84" s="8">
        <v>834.6</v>
      </c>
      <c r="N84" t="s">
        <v>59</v>
      </c>
      <c r="O84">
        <v>0</v>
      </c>
      <c r="P84">
        <v>0</v>
      </c>
      <c r="Q84">
        <v>1</v>
      </c>
      <c r="R84">
        <v>104</v>
      </c>
    </row>
    <row r="85" spans="1:18" outlineLevel="2">
      <c r="A85">
        <v>7200014775</v>
      </c>
      <c r="B85">
        <v>70</v>
      </c>
      <c r="D85">
        <v>13</v>
      </c>
      <c r="E85">
        <v>1.2015</v>
      </c>
      <c r="F85" t="s">
        <v>60</v>
      </c>
      <c r="G85" t="s">
        <v>141</v>
      </c>
      <c r="H85">
        <v>1100</v>
      </c>
      <c r="I85">
        <v>1</v>
      </c>
      <c r="J85" t="s">
        <v>62</v>
      </c>
      <c r="K85">
        <v>545.70000000000005</v>
      </c>
      <c r="L85" s="8">
        <v>545.70000000000005</v>
      </c>
      <c r="N85" t="s">
        <v>59</v>
      </c>
      <c r="O85">
        <v>0</v>
      </c>
      <c r="P85">
        <v>0</v>
      </c>
      <c r="Q85">
        <v>1</v>
      </c>
      <c r="R85">
        <v>104</v>
      </c>
    </row>
    <row r="86" spans="1:18" outlineLevel="2">
      <c r="A86">
        <v>7200014775</v>
      </c>
      <c r="B86">
        <v>80</v>
      </c>
      <c r="D86">
        <v>13</v>
      </c>
      <c r="E86">
        <v>1.2015</v>
      </c>
      <c r="F86" t="s">
        <v>60</v>
      </c>
      <c r="G86" t="s">
        <v>142</v>
      </c>
      <c r="H86">
        <v>1100</v>
      </c>
      <c r="I86">
        <v>1</v>
      </c>
      <c r="J86" t="s">
        <v>62</v>
      </c>
      <c r="K86" s="9">
        <v>1487.3</v>
      </c>
      <c r="L86" s="8">
        <v>1487.3</v>
      </c>
      <c r="N86" t="s">
        <v>59</v>
      </c>
      <c r="O86">
        <v>0</v>
      </c>
      <c r="P86">
        <v>0</v>
      </c>
      <c r="Q86">
        <v>1</v>
      </c>
      <c r="R86">
        <v>104</v>
      </c>
    </row>
    <row r="87" spans="1:18" outlineLevel="2">
      <c r="A87">
        <v>7200014775</v>
      </c>
      <c r="B87">
        <v>90</v>
      </c>
      <c r="D87">
        <v>13</v>
      </c>
      <c r="E87">
        <v>1.2015</v>
      </c>
      <c r="F87" t="s">
        <v>60</v>
      </c>
      <c r="G87" t="s">
        <v>143</v>
      </c>
      <c r="H87">
        <v>1100</v>
      </c>
      <c r="I87">
        <v>1</v>
      </c>
      <c r="J87" t="s">
        <v>62</v>
      </c>
      <c r="K87" s="9">
        <v>1219.8</v>
      </c>
      <c r="L87" s="8">
        <v>1219.8</v>
      </c>
      <c r="N87" t="s">
        <v>59</v>
      </c>
      <c r="O87">
        <v>0</v>
      </c>
      <c r="P87">
        <v>0</v>
      </c>
      <c r="Q87">
        <v>1</v>
      </c>
      <c r="R87">
        <v>104</v>
      </c>
    </row>
    <row r="88" spans="1:18" outlineLevel="2">
      <c r="A88">
        <v>7200014777</v>
      </c>
      <c r="B88">
        <v>10</v>
      </c>
      <c r="D88">
        <v>14</v>
      </c>
      <c r="E88">
        <v>1.2015</v>
      </c>
      <c r="F88" t="s">
        <v>60</v>
      </c>
      <c r="G88" t="s">
        <v>130</v>
      </c>
      <c r="H88">
        <v>1100</v>
      </c>
      <c r="I88">
        <v>1</v>
      </c>
      <c r="J88" t="s">
        <v>144</v>
      </c>
      <c r="K88" s="9">
        <v>1294.7</v>
      </c>
      <c r="L88" s="8">
        <v>1294.7</v>
      </c>
      <c r="N88" t="s">
        <v>59</v>
      </c>
      <c r="O88">
        <v>0</v>
      </c>
      <c r="P88">
        <v>0</v>
      </c>
      <c r="Q88">
        <v>1</v>
      </c>
      <c r="R88">
        <v>104</v>
      </c>
    </row>
    <row r="89" spans="1:18" outlineLevel="2">
      <c r="A89">
        <v>7200014804</v>
      </c>
      <c r="B89">
        <v>10</v>
      </c>
      <c r="D89">
        <v>22</v>
      </c>
      <c r="E89">
        <v>1.2015</v>
      </c>
      <c r="F89" t="s">
        <v>56</v>
      </c>
      <c r="G89" t="s">
        <v>145</v>
      </c>
      <c r="H89">
        <v>1100</v>
      </c>
      <c r="I89">
        <v>2</v>
      </c>
      <c r="J89" t="s">
        <v>77</v>
      </c>
      <c r="K89">
        <v>214</v>
      </c>
      <c r="L89" s="8">
        <v>428</v>
      </c>
      <c r="N89" t="s">
        <v>59</v>
      </c>
      <c r="O89">
        <v>0</v>
      </c>
      <c r="P89">
        <v>0</v>
      </c>
      <c r="Q89">
        <v>1</v>
      </c>
      <c r="R89">
        <v>104</v>
      </c>
    </row>
    <row r="90" spans="1:18" outlineLevel="2">
      <c r="A90">
        <v>7200014804</v>
      </c>
      <c r="B90">
        <v>20</v>
      </c>
      <c r="D90">
        <v>22</v>
      </c>
      <c r="E90">
        <v>1.2015</v>
      </c>
      <c r="F90" t="s">
        <v>56</v>
      </c>
      <c r="G90" t="s">
        <v>146</v>
      </c>
      <c r="H90">
        <v>1100</v>
      </c>
      <c r="I90">
        <v>2</v>
      </c>
      <c r="J90" t="s">
        <v>77</v>
      </c>
      <c r="K90" s="9">
        <v>1284</v>
      </c>
      <c r="L90" s="8">
        <v>2568</v>
      </c>
      <c r="N90" t="s">
        <v>59</v>
      </c>
      <c r="O90">
        <v>0</v>
      </c>
      <c r="P90">
        <v>0</v>
      </c>
      <c r="Q90">
        <v>1</v>
      </c>
      <c r="R90">
        <v>104</v>
      </c>
    </row>
    <row r="91" spans="1:18" outlineLevel="1">
      <c r="E91" s="10" t="s">
        <v>147</v>
      </c>
      <c r="K91" s="9"/>
      <c r="L91" s="8">
        <f>SUBTOTAL(9,L73:L90)</f>
        <v>24818.649999999998</v>
      </c>
      <c r="R91">
        <f>SUBTOTAL(9,R73:R90)</f>
        <v>1872</v>
      </c>
    </row>
    <row r="92" spans="1:18" outlineLevel="2">
      <c r="A92">
        <v>7200014833</v>
      </c>
      <c r="B92">
        <v>20</v>
      </c>
      <c r="D92">
        <v>2</v>
      </c>
      <c r="E92">
        <v>2.2014999999999998</v>
      </c>
      <c r="F92" t="s">
        <v>60</v>
      </c>
      <c r="G92" t="s">
        <v>148</v>
      </c>
      <c r="H92">
        <v>1100</v>
      </c>
      <c r="I92">
        <v>2</v>
      </c>
      <c r="J92" t="s">
        <v>62</v>
      </c>
      <c r="K92">
        <v>395.9</v>
      </c>
      <c r="L92" s="8">
        <v>791.8</v>
      </c>
      <c r="N92" t="s">
        <v>59</v>
      </c>
      <c r="O92">
        <v>0</v>
      </c>
      <c r="P92">
        <v>0</v>
      </c>
      <c r="Q92">
        <v>1</v>
      </c>
      <c r="R92">
        <v>104</v>
      </c>
    </row>
    <row r="93" spans="1:18" outlineLevel="2">
      <c r="A93">
        <v>7200014833</v>
      </c>
      <c r="B93">
        <v>30</v>
      </c>
      <c r="D93">
        <v>2</v>
      </c>
      <c r="E93">
        <v>2.2014999999999998</v>
      </c>
      <c r="F93" t="s">
        <v>60</v>
      </c>
      <c r="G93" t="s">
        <v>149</v>
      </c>
      <c r="H93">
        <v>1100</v>
      </c>
      <c r="I93">
        <v>1</v>
      </c>
      <c r="J93" t="s">
        <v>62</v>
      </c>
      <c r="K93" s="9">
        <v>1476.6</v>
      </c>
      <c r="L93" s="8">
        <v>1476.6</v>
      </c>
      <c r="N93" t="s">
        <v>59</v>
      </c>
      <c r="O93">
        <v>0</v>
      </c>
      <c r="P93">
        <v>0</v>
      </c>
      <c r="Q93">
        <v>1</v>
      </c>
      <c r="R93">
        <v>104</v>
      </c>
    </row>
    <row r="94" spans="1:18" outlineLevel="2">
      <c r="A94">
        <v>7200014873</v>
      </c>
      <c r="B94">
        <v>10</v>
      </c>
      <c r="D94">
        <v>6</v>
      </c>
      <c r="E94">
        <v>2.2014999999999998</v>
      </c>
      <c r="F94" t="s">
        <v>56</v>
      </c>
      <c r="G94" t="s">
        <v>150</v>
      </c>
      <c r="H94">
        <v>1100</v>
      </c>
      <c r="I94">
        <v>1</v>
      </c>
      <c r="J94" t="s">
        <v>66</v>
      </c>
      <c r="K94" s="9">
        <v>1498</v>
      </c>
      <c r="L94" s="8">
        <v>1498</v>
      </c>
      <c r="N94" t="s">
        <v>59</v>
      </c>
      <c r="O94">
        <v>0</v>
      </c>
      <c r="P94">
        <v>0</v>
      </c>
      <c r="Q94">
        <v>1</v>
      </c>
      <c r="R94">
        <v>104</v>
      </c>
    </row>
    <row r="95" spans="1:18" outlineLevel="2">
      <c r="A95">
        <v>7200014873</v>
      </c>
      <c r="B95">
        <v>20</v>
      </c>
      <c r="D95">
        <v>6</v>
      </c>
      <c r="E95">
        <v>2.2014999999999998</v>
      </c>
      <c r="F95" t="s">
        <v>56</v>
      </c>
      <c r="G95" t="s">
        <v>151</v>
      </c>
      <c r="H95">
        <v>1100</v>
      </c>
      <c r="I95">
        <v>1</v>
      </c>
      <c r="J95" t="s">
        <v>66</v>
      </c>
      <c r="K95" s="9">
        <v>1797.6</v>
      </c>
      <c r="L95" s="8">
        <v>1797.6</v>
      </c>
      <c r="N95" t="s">
        <v>59</v>
      </c>
      <c r="O95">
        <v>0</v>
      </c>
      <c r="P95">
        <v>0</v>
      </c>
      <c r="Q95">
        <v>1</v>
      </c>
      <c r="R95">
        <v>104</v>
      </c>
    </row>
    <row r="96" spans="1:18" outlineLevel="1">
      <c r="E96" s="10" t="s">
        <v>152</v>
      </c>
      <c r="K96" s="9"/>
      <c r="L96" s="8">
        <f>SUBTOTAL(9,L92:L95)</f>
        <v>5564</v>
      </c>
      <c r="R96">
        <f>SUBTOTAL(9,R92:R95)</f>
        <v>416</v>
      </c>
    </row>
    <row r="97" spans="1:18" outlineLevel="2">
      <c r="A97">
        <v>7200014955</v>
      </c>
      <c r="B97">
        <v>10</v>
      </c>
      <c r="D97">
        <v>3</v>
      </c>
      <c r="E97">
        <v>3.2014999999999998</v>
      </c>
      <c r="F97" t="s">
        <v>60</v>
      </c>
      <c r="G97" t="s">
        <v>153</v>
      </c>
      <c r="H97">
        <v>1100</v>
      </c>
      <c r="I97">
        <v>1</v>
      </c>
      <c r="J97" t="s">
        <v>66</v>
      </c>
      <c r="K97">
        <v>417.3</v>
      </c>
      <c r="L97" s="8">
        <v>417.3</v>
      </c>
      <c r="N97" t="s">
        <v>59</v>
      </c>
      <c r="O97">
        <v>0</v>
      </c>
      <c r="P97">
        <v>0</v>
      </c>
      <c r="Q97">
        <v>1</v>
      </c>
      <c r="R97">
        <v>104</v>
      </c>
    </row>
    <row r="98" spans="1:18" outlineLevel="2">
      <c r="A98">
        <v>7200014955</v>
      </c>
      <c r="B98">
        <v>20</v>
      </c>
      <c r="D98">
        <v>3</v>
      </c>
      <c r="E98">
        <v>3.2014999999999998</v>
      </c>
      <c r="F98" t="s">
        <v>60</v>
      </c>
      <c r="G98" t="s">
        <v>154</v>
      </c>
      <c r="H98">
        <v>1100</v>
      </c>
      <c r="I98">
        <v>3</v>
      </c>
      <c r="J98" t="s">
        <v>66</v>
      </c>
      <c r="K98">
        <v>898.8</v>
      </c>
      <c r="L98" s="8">
        <v>2696.4</v>
      </c>
      <c r="N98" t="s">
        <v>59</v>
      </c>
      <c r="O98">
        <v>0</v>
      </c>
      <c r="P98">
        <v>0</v>
      </c>
      <c r="Q98">
        <v>1</v>
      </c>
      <c r="R98">
        <v>104</v>
      </c>
    </row>
    <row r="99" spans="1:18" outlineLevel="2">
      <c r="A99">
        <v>7200015005</v>
      </c>
      <c r="B99">
        <v>10</v>
      </c>
      <c r="D99">
        <v>20</v>
      </c>
      <c r="E99">
        <v>3.2014999999999998</v>
      </c>
      <c r="F99" t="s">
        <v>56</v>
      </c>
      <c r="G99" t="s">
        <v>155</v>
      </c>
      <c r="H99">
        <v>1100</v>
      </c>
      <c r="I99">
        <v>1</v>
      </c>
      <c r="J99" t="s">
        <v>66</v>
      </c>
      <c r="K99">
        <v>406.6</v>
      </c>
      <c r="L99" s="8">
        <v>406.6</v>
      </c>
      <c r="N99" t="s">
        <v>59</v>
      </c>
      <c r="O99">
        <v>0</v>
      </c>
      <c r="P99">
        <v>0</v>
      </c>
      <c r="Q99">
        <v>1</v>
      </c>
      <c r="R99">
        <v>104</v>
      </c>
    </row>
    <row r="100" spans="1:18" outlineLevel="2">
      <c r="A100">
        <v>7200015005</v>
      </c>
      <c r="B100">
        <v>20</v>
      </c>
      <c r="D100">
        <v>20</v>
      </c>
      <c r="E100">
        <v>3.2014999999999998</v>
      </c>
      <c r="F100" t="s">
        <v>56</v>
      </c>
      <c r="G100" t="s">
        <v>156</v>
      </c>
      <c r="H100">
        <v>1100</v>
      </c>
      <c r="I100">
        <v>1</v>
      </c>
      <c r="J100" t="s">
        <v>66</v>
      </c>
      <c r="K100" s="9">
        <v>1198.4000000000001</v>
      </c>
      <c r="L100" s="8">
        <v>1198.4000000000001</v>
      </c>
      <c r="N100" t="s">
        <v>59</v>
      </c>
      <c r="O100">
        <v>0</v>
      </c>
      <c r="P100">
        <v>0</v>
      </c>
      <c r="Q100">
        <v>1</v>
      </c>
      <c r="R100">
        <v>104</v>
      </c>
    </row>
    <row r="101" spans="1:18" outlineLevel="2">
      <c r="A101">
        <v>7200015005</v>
      </c>
      <c r="B101">
        <v>30</v>
      </c>
      <c r="D101">
        <v>20</v>
      </c>
      <c r="E101">
        <v>3.2014999999999998</v>
      </c>
      <c r="F101" t="s">
        <v>56</v>
      </c>
      <c r="G101" t="s">
        <v>157</v>
      </c>
      <c r="H101">
        <v>1100</v>
      </c>
      <c r="I101">
        <v>1</v>
      </c>
      <c r="J101" t="s">
        <v>66</v>
      </c>
      <c r="K101">
        <v>642</v>
      </c>
      <c r="L101" s="8">
        <v>642</v>
      </c>
      <c r="N101" t="s">
        <v>59</v>
      </c>
      <c r="O101">
        <v>0</v>
      </c>
      <c r="P101">
        <v>0</v>
      </c>
      <c r="Q101">
        <v>1</v>
      </c>
      <c r="R101">
        <v>104</v>
      </c>
    </row>
    <row r="102" spans="1:18" outlineLevel="2">
      <c r="A102">
        <v>7200015005</v>
      </c>
      <c r="B102">
        <v>40</v>
      </c>
      <c r="D102">
        <v>20</v>
      </c>
      <c r="E102">
        <v>3.2014999999999998</v>
      </c>
      <c r="F102" t="s">
        <v>56</v>
      </c>
      <c r="G102" t="s">
        <v>158</v>
      </c>
      <c r="H102">
        <v>1100</v>
      </c>
      <c r="I102">
        <v>1</v>
      </c>
      <c r="J102" t="s">
        <v>66</v>
      </c>
      <c r="K102">
        <v>428</v>
      </c>
      <c r="L102" s="8">
        <v>428</v>
      </c>
      <c r="N102" t="s">
        <v>59</v>
      </c>
      <c r="O102">
        <v>0</v>
      </c>
      <c r="P102">
        <v>0</v>
      </c>
      <c r="Q102">
        <v>1</v>
      </c>
      <c r="R102">
        <v>104</v>
      </c>
    </row>
    <row r="103" spans="1:18" outlineLevel="2">
      <c r="A103">
        <v>7200015005</v>
      </c>
      <c r="B103">
        <v>50</v>
      </c>
      <c r="D103">
        <v>20</v>
      </c>
      <c r="E103">
        <v>3.2014999999999998</v>
      </c>
      <c r="F103" t="s">
        <v>56</v>
      </c>
      <c r="G103" t="s">
        <v>159</v>
      </c>
      <c r="H103">
        <v>1100</v>
      </c>
      <c r="I103">
        <v>1</v>
      </c>
      <c r="J103" t="s">
        <v>66</v>
      </c>
      <c r="K103" s="9">
        <v>1043.25</v>
      </c>
      <c r="L103" s="8">
        <v>1043.25</v>
      </c>
      <c r="N103" t="s">
        <v>59</v>
      </c>
      <c r="O103">
        <v>0</v>
      </c>
      <c r="P103">
        <v>0</v>
      </c>
      <c r="Q103">
        <v>1</v>
      </c>
      <c r="R103">
        <v>104</v>
      </c>
    </row>
    <row r="104" spans="1:18" outlineLevel="2">
      <c r="A104">
        <v>7200015005</v>
      </c>
      <c r="B104">
        <v>60</v>
      </c>
      <c r="D104">
        <v>20</v>
      </c>
      <c r="E104">
        <v>3.2014999999999998</v>
      </c>
      <c r="F104" t="s">
        <v>56</v>
      </c>
      <c r="G104" t="s">
        <v>160</v>
      </c>
      <c r="H104">
        <v>1100</v>
      </c>
      <c r="I104">
        <v>1</v>
      </c>
      <c r="J104" t="s">
        <v>66</v>
      </c>
      <c r="K104" s="9">
        <v>1476.6</v>
      </c>
      <c r="L104" s="8">
        <v>1476.6</v>
      </c>
      <c r="N104" t="s">
        <v>59</v>
      </c>
      <c r="O104">
        <v>0</v>
      </c>
      <c r="P104">
        <v>0</v>
      </c>
      <c r="Q104">
        <v>1</v>
      </c>
      <c r="R104">
        <v>104</v>
      </c>
    </row>
    <row r="105" spans="1:18" outlineLevel="2">
      <c r="A105">
        <v>7200015017</v>
      </c>
      <c r="B105">
        <v>10</v>
      </c>
      <c r="D105">
        <v>25</v>
      </c>
      <c r="E105">
        <v>3.2014999999999998</v>
      </c>
      <c r="F105" t="s">
        <v>60</v>
      </c>
      <c r="G105" t="s">
        <v>161</v>
      </c>
      <c r="H105">
        <v>1100</v>
      </c>
      <c r="I105">
        <v>1</v>
      </c>
      <c r="J105" t="s">
        <v>66</v>
      </c>
      <c r="K105" s="9">
        <v>1059.3</v>
      </c>
      <c r="L105" s="8">
        <v>1059.3</v>
      </c>
      <c r="N105" t="s">
        <v>59</v>
      </c>
      <c r="O105">
        <v>0</v>
      </c>
      <c r="P105">
        <v>0</v>
      </c>
      <c r="Q105">
        <v>1</v>
      </c>
      <c r="R105">
        <v>104</v>
      </c>
    </row>
    <row r="106" spans="1:18" outlineLevel="2">
      <c r="A106">
        <v>7200015017</v>
      </c>
      <c r="B106">
        <v>20</v>
      </c>
      <c r="D106">
        <v>25</v>
      </c>
      <c r="E106">
        <v>3.2014999999999998</v>
      </c>
      <c r="F106" t="s">
        <v>60</v>
      </c>
      <c r="G106" t="s">
        <v>162</v>
      </c>
      <c r="H106">
        <v>1100</v>
      </c>
      <c r="I106">
        <v>1</v>
      </c>
      <c r="J106" t="s">
        <v>66</v>
      </c>
      <c r="K106">
        <v>513.6</v>
      </c>
      <c r="L106" s="8">
        <v>513.6</v>
      </c>
      <c r="N106" t="s">
        <v>59</v>
      </c>
      <c r="O106">
        <v>0</v>
      </c>
      <c r="P106">
        <v>0</v>
      </c>
      <c r="Q106">
        <v>1</v>
      </c>
      <c r="R106">
        <v>104</v>
      </c>
    </row>
    <row r="107" spans="1:18" outlineLevel="2">
      <c r="A107">
        <v>7200015019</v>
      </c>
      <c r="B107">
        <v>10</v>
      </c>
      <c r="D107">
        <v>26</v>
      </c>
      <c r="E107">
        <v>3.2014999999999998</v>
      </c>
      <c r="F107" t="s">
        <v>56</v>
      </c>
      <c r="G107" t="s">
        <v>163</v>
      </c>
      <c r="H107">
        <v>1100</v>
      </c>
      <c r="I107">
        <v>3</v>
      </c>
      <c r="J107" t="s">
        <v>75</v>
      </c>
      <c r="K107">
        <v>963</v>
      </c>
      <c r="L107" s="8">
        <v>2889</v>
      </c>
      <c r="N107" t="s">
        <v>59</v>
      </c>
      <c r="O107">
        <v>0</v>
      </c>
      <c r="P107">
        <v>0</v>
      </c>
      <c r="Q107">
        <v>1</v>
      </c>
      <c r="R107">
        <v>104</v>
      </c>
    </row>
    <row r="108" spans="1:18" outlineLevel="2">
      <c r="A108">
        <v>7200015019</v>
      </c>
      <c r="B108">
        <v>20</v>
      </c>
      <c r="D108">
        <v>26</v>
      </c>
      <c r="E108">
        <v>3.2014999999999998</v>
      </c>
      <c r="F108" t="s">
        <v>56</v>
      </c>
      <c r="G108" t="s">
        <v>164</v>
      </c>
      <c r="H108">
        <v>1100</v>
      </c>
      <c r="I108">
        <v>3</v>
      </c>
      <c r="J108" t="s">
        <v>75</v>
      </c>
      <c r="K108">
        <v>160.5</v>
      </c>
      <c r="L108" s="8">
        <v>481.5</v>
      </c>
      <c r="N108" t="s">
        <v>59</v>
      </c>
      <c r="O108">
        <v>0</v>
      </c>
      <c r="P108">
        <v>0</v>
      </c>
      <c r="Q108">
        <v>1</v>
      </c>
      <c r="R108">
        <v>104</v>
      </c>
    </row>
    <row r="109" spans="1:18" outlineLevel="2">
      <c r="A109">
        <v>7200015019</v>
      </c>
      <c r="B109">
        <v>30</v>
      </c>
      <c r="D109">
        <v>26</v>
      </c>
      <c r="E109">
        <v>3.2014999999999998</v>
      </c>
      <c r="F109" t="s">
        <v>56</v>
      </c>
      <c r="G109" t="s">
        <v>165</v>
      </c>
      <c r="H109">
        <v>1100</v>
      </c>
      <c r="I109">
        <v>1</v>
      </c>
      <c r="J109" t="s">
        <v>75</v>
      </c>
      <c r="K109" s="9">
        <v>1605</v>
      </c>
      <c r="L109" s="8">
        <v>1605</v>
      </c>
      <c r="N109" t="s">
        <v>59</v>
      </c>
      <c r="O109">
        <v>0</v>
      </c>
      <c r="P109">
        <v>0</v>
      </c>
      <c r="Q109">
        <v>1</v>
      </c>
      <c r="R109">
        <v>104</v>
      </c>
    </row>
    <row r="110" spans="1:18" outlineLevel="2">
      <c r="A110">
        <v>7200015028</v>
      </c>
      <c r="B110">
        <v>10</v>
      </c>
      <c r="D110">
        <v>30</v>
      </c>
      <c r="E110">
        <v>3.2014999999999998</v>
      </c>
      <c r="F110" t="s">
        <v>56</v>
      </c>
      <c r="G110" t="s">
        <v>166</v>
      </c>
      <c r="H110">
        <v>1100</v>
      </c>
      <c r="I110">
        <v>2</v>
      </c>
      <c r="J110" t="s">
        <v>77</v>
      </c>
      <c r="K110">
        <v>214</v>
      </c>
      <c r="L110" s="8">
        <v>428</v>
      </c>
      <c r="N110" t="s">
        <v>59</v>
      </c>
      <c r="O110">
        <v>0</v>
      </c>
      <c r="P110">
        <v>0</v>
      </c>
      <c r="Q110">
        <v>1</v>
      </c>
      <c r="R110">
        <v>104</v>
      </c>
    </row>
    <row r="111" spans="1:18" outlineLevel="2">
      <c r="A111">
        <v>7200015028</v>
      </c>
      <c r="B111">
        <v>20</v>
      </c>
      <c r="D111">
        <v>30</v>
      </c>
      <c r="E111">
        <v>3.2014999999999998</v>
      </c>
      <c r="F111" t="s">
        <v>56</v>
      </c>
      <c r="G111" t="s">
        <v>167</v>
      </c>
      <c r="H111">
        <v>1100</v>
      </c>
      <c r="I111">
        <v>1</v>
      </c>
      <c r="J111" t="s">
        <v>66</v>
      </c>
      <c r="K111" s="9">
        <v>2118.6</v>
      </c>
      <c r="L111" s="8">
        <v>2118.6</v>
      </c>
      <c r="N111" t="s">
        <v>59</v>
      </c>
      <c r="O111">
        <v>0</v>
      </c>
      <c r="P111">
        <v>0</v>
      </c>
      <c r="Q111">
        <v>1</v>
      </c>
      <c r="R111">
        <v>104</v>
      </c>
    </row>
    <row r="112" spans="1:18" outlineLevel="2">
      <c r="A112">
        <v>7200015028</v>
      </c>
      <c r="B112">
        <v>30</v>
      </c>
      <c r="D112">
        <v>30</v>
      </c>
      <c r="E112">
        <v>3.2014999999999998</v>
      </c>
      <c r="F112" t="s">
        <v>56</v>
      </c>
      <c r="G112" t="s">
        <v>168</v>
      </c>
      <c r="H112">
        <v>1100</v>
      </c>
      <c r="I112">
        <v>1</v>
      </c>
      <c r="J112" t="s">
        <v>66</v>
      </c>
      <c r="K112">
        <v>481.5</v>
      </c>
      <c r="L112" s="8">
        <v>481.5</v>
      </c>
      <c r="N112" t="s">
        <v>59</v>
      </c>
      <c r="O112">
        <v>0</v>
      </c>
      <c r="P112">
        <v>0</v>
      </c>
      <c r="Q112">
        <v>1</v>
      </c>
      <c r="R112">
        <v>104</v>
      </c>
    </row>
    <row r="113" spans="1:18" outlineLevel="2">
      <c r="A113">
        <v>7200015028</v>
      </c>
      <c r="B113">
        <v>40</v>
      </c>
      <c r="D113">
        <v>30</v>
      </c>
      <c r="E113">
        <v>3.2014999999999998</v>
      </c>
      <c r="F113" t="s">
        <v>56</v>
      </c>
      <c r="G113" t="s">
        <v>169</v>
      </c>
      <c r="H113">
        <v>1100</v>
      </c>
      <c r="I113">
        <v>1</v>
      </c>
      <c r="J113" t="s">
        <v>66</v>
      </c>
      <c r="K113">
        <v>642</v>
      </c>
      <c r="L113" s="8">
        <v>642</v>
      </c>
      <c r="N113" t="s">
        <v>59</v>
      </c>
      <c r="O113">
        <v>0</v>
      </c>
      <c r="P113">
        <v>0</v>
      </c>
      <c r="Q113">
        <v>1</v>
      </c>
      <c r="R113">
        <v>104</v>
      </c>
    </row>
    <row r="114" spans="1:18" outlineLevel="2">
      <c r="A114">
        <v>7200015028</v>
      </c>
      <c r="B114">
        <v>50</v>
      </c>
      <c r="D114">
        <v>30</v>
      </c>
      <c r="E114">
        <v>3.2014999999999998</v>
      </c>
      <c r="F114" t="s">
        <v>56</v>
      </c>
      <c r="G114" t="s">
        <v>170</v>
      </c>
      <c r="H114">
        <v>1100</v>
      </c>
      <c r="I114">
        <v>1</v>
      </c>
      <c r="J114" t="s">
        <v>66</v>
      </c>
      <c r="K114">
        <v>963</v>
      </c>
      <c r="L114" s="8">
        <v>963</v>
      </c>
      <c r="N114" t="s">
        <v>59</v>
      </c>
      <c r="O114">
        <v>0</v>
      </c>
      <c r="P114">
        <v>0</v>
      </c>
      <c r="Q114">
        <v>1</v>
      </c>
      <c r="R114">
        <v>104</v>
      </c>
    </row>
    <row r="115" spans="1:18" outlineLevel="2">
      <c r="A115">
        <v>7200015028</v>
      </c>
      <c r="B115">
        <v>60</v>
      </c>
      <c r="D115">
        <v>30</v>
      </c>
      <c r="E115">
        <v>3.2014999999999998</v>
      </c>
      <c r="F115" t="s">
        <v>56</v>
      </c>
      <c r="G115" t="s">
        <v>171</v>
      </c>
      <c r="H115">
        <v>1100</v>
      </c>
      <c r="I115">
        <v>1</v>
      </c>
      <c r="J115" t="s">
        <v>66</v>
      </c>
      <c r="K115" s="9">
        <v>1177</v>
      </c>
      <c r="L115" s="8">
        <v>1177</v>
      </c>
      <c r="N115" t="s">
        <v>59</v>
      </c>
      <c r="O115">
        <v>0</v>
      </c>
      <c r="P115">
        <v>0</v>
      </c>
      <c r="Q115">
        <v>1</v>
      </c>
      <c r="R115">
        <v>104</v>
      </c>
    </row>
    <row r="116" spans="1:18" outlineLevel="2">
      <c r="A116">
        <v>7200015032</v>
      </c>
      <c r="B116">
        <v>10</v>
      </c>
      <c r="D116">
        <v>31</v>
      </c>
      <c r="E116">
        <v>3.2014999999999998</v>
      </c>
      <c r="F116" t="s">
        <v>60</v>
      </c>
      <c r="G116" t="s">
        <v>172</v>
      </c>
      <c r="H116">
        <v>1100</v>
      </c>
      <c r="I116">
        <v>1</v>
      </c>
      <c r="J116" t="s">
        <v>66</v>
      </c>
      <c r="K116">
        <v>379.85</v>
      </c>
      <c r="L116" s="8">
        <v>379.85</v>
      </c>
      <c r="N116" t="s">
        <v>59</v>
      </c>
      <c r="O116">
        <v>0</v>
      </c>
      <c r="P116">
        <v>0</v>
      </c>
      <c r="Q116">
        <v>1</v>
      </c>
      <c r="R116">
        <v>104</v>
      </c>
    </row>
    <row r="117" spans="1:18" outlineLevel="1">
      <c r="E117" s="10" t="s">
        <v>173</v>
      </c>
      <c r="L117" s="8">
        <f>SUBTOTAL(9,L97:L116)</f>
        <v>21046.899999999998</v>
      </c>
      <c r="R117">
        <f>SUBTOTAL(9,R97:R116)</f>
        <v>2080</v>
      </c>
    </row>
    <row r="118" spans="1:18" outlineLevel="2">
      <c r="A118">
        <v>7200015052</v>
      </c>
      <c r="B118">
        <v>10</v>
      </c>
      <c r="D118">
        <v>20</v>
      </c>
      <c r="E118">
        <v>4.2015000000000002</v>
      </c>
      <c r="F118" t="s">
        <v>174</v>
      </c>
      <c r="G118" t="s">
        <v>175</v>
      </c>
      <c r="H118">
        <v>1100</v>
      </c>
      <c r="I118">
        <v>1</v>
      </c>
      <c r="J118" t="s">
        <v>66</v>
      </c>
      <c r="K118" s="9">
        <v>7094.1</v>
      </c>
      <c r="L118" s="8">
        <v>7094.1</v>
      </c>
      <c r="N118" t="s">
        <v>59</v>
      </c>
      <c r="O118">
        <v>0</v>
      </c>
      <c r="P118">
        <v>0</v>
      </c>
      <c r="Q118">
        <v>1</v>
      </c>
      <c r="R118">
        <v>104</v>
      </c>
    </row>
    <row r="119" spans="1:18" outlineLevel="1">
      <c r="E119" s="10" t="s">
        <v>176</v>
      </c>
      <c r="K119" s="9"/>
      <c r="L119" s="8">
        <f>SUBTOTAL(9,L118:L118)</f>
        <v>7094.1</v>
      </c>
      <c r="R119">
        <f>SUBTOTAL(9,R118:R118)</f>
        <v>104</v>
      </c>
    </row>
    <row r="120" spans="1:18" outlineLevel="2">
      <c r="A120">
        <v>7200015086</v>
      </c>
      <c r="B120">
        <v>20</v>
      </c>
      <c r="D120">
        <v>6</v>
      </c>
      <c r="E120">
        <v>5.2015000000000002</v>
      </c>
      <c r="F120" t="s">
        <v>56</v>
      </c>
      <c r="G120" t="s">
        <v>96</v>
      </c>
      <c r="H120">
        <v>1100</v>
      </c>
      <c r="I120">
        <v>10</v>
      </c>
      <c r="J120" t="s">
        <v>58</v>
      </c>
      <c r="K120">
        <v>267.5</v>
      </c>
      <c r="L120" s="8">
        <v>2675</v>
      </c>
      <c r="M120">
        <v>740101137</v>
      </c>
      <c r="N120" t="s">
        <v>59</v>
      </c>
      <c r="O120">
        <v>2</v>
      </c>
      <c r="P120">
        <v>2</v>
      </c>
      <c r="Q120">
        <v>1</v>
      </c>
      <c r="R120">
        <v>104</v>
      </c>
    </row>
    <row r="121" spans="1:18" outlineLevel="2">
      <c r="A121">
        <v>7200015086</v>
      </c>
      <c r="B121">
        <v>30</v>
      </c>
      <c r="D121">
        <v>6</v>
      </c>
      <c r="E121">
        <v>5.2015000000000002</v>
      </c>
      <c r="F121" t="s">
        <v>56</v>
      </c>
      <c r="G121" t="s">
        <v>177</v>
      </c>
      <c r="H121">
        <v>1100</v>
      </c>
      <c r="I121">
        <v>2</v>
      </c>
      <c r="J121" t="s">
        <v>66</v>
      </c>
      <c r="K121">
        <v>481.5</v>
      </c>
      <c r="L121" s="8">
        <v>963</v>
      </c>
      <c r="M121">
        <v>740101106</v>
      </c>
      <c r="N121" t="s">
        <v>59</v>
      </c>
      <c r="O121">
        <v>0</v>
      </c>
      <c r="P121">
        <v>0</v>
      </c>
      <c r="Q121">
        <v>1</v>
      </c>
      <c r="R121">
        <v>104</v>
      </c>
    </row>
    <row r="122" spans="1:18" outlineLevel="2">
      <c r="A122">
        <v>7200015086</v>
      </c>
      <c r="B122">
        <v>50</v>
      </c>
      <c r="D122">
        <v>6</v>
      </c>
      <c r="E122">
        <v>5.2015000000000002</v>
      </c>
      <c r="F122" t="s">
        <v>56</v>
      </c>
      <c r="G122" t="s">
        <v>178</v>
      </c>
      <c r="H122">
        <v>1100</v>
      </c>
      <c r="I122">
        <v>2</v>
      </c>
      <c r="J122" t="s">
        <v>66</v>
      </c>
      <c r="K122" s="9">
        <v>1198.4000000000001</v>
      </c>
      <c r="L122" s="8">
        <v>2396.8000000000002</v>
      </c>
      <c r="M122">
        <v>740101082</v>
      </c>
      <c r="N122" t="s">
        <v>59</v>
      </c>
      <c r="O122">
        <v>0</v>
      </c>
      <c r="P122">
        <v>0</v>
      </c>
      <c r="Q122">
        <v>1</v>
      </c>
      <c r="R122">
        <v>104</v>
      </c>
    </row>
    <row r="123" spans="1:18" outlineLevel="2">
      <c r="A123">
        <v>7200015105</v>
      </c>
      <c r="B123">
        <v>10</v>
      </c>
      <c r="D123">
        <v>13</v>
      </c>
      <c r="E123">
        <v>5.2015000000000002</v>
      </c>
      <c r="F123" t="s">
        <v>56</v>
      </c>
      <c r="G123" t="s">
        <v>179</v>
      </c>
      <c r="H123">
        <v>1100</v>
      </c>
      <c r="I123">
        <v>1</v>
      </c>
      <c r="J123" t="s">
        <v>66</v>
      </c>
      <c r="K123">
        <v>492.2</v>
      </c>
      <c r="L123" s="8">
        <v>492.2</v>
      </c>
      <c r="N123" t="s">
        <v>59</v>
      </c>
      <c r="O123">
        <v>0</v>
      </c>
      <c r="P123">
        <v>0</v>
      </c>
      <c r="Q123">
        <v>1</v>
      </c>
      <c r="R123">
        <v>104</v>
      </c>
    </row>
    <row r="124" spans="1:18" outlineLevel="2">
      <c r="A124">
        <v>7200015105</v>
      </c>
      <c r="B124">
        <v>20</v>
      </c>
      <c r="D124">
        <v>13</v>
      </c>
      <c r="E124">
        <v>5.2015000000000002</v>
      </c>
      <c r="F124" t="s">
        <v>56</v>
      </c>
      <c r="G124" t="s">
        <v>180</v>
      </c>
      <c r="H124">
        <v>1100</v>
      </c>
      <c r="I124">
        <v>1</v>
      </c>
      <c r="J124" t="s">
        <v>66</v>
      </c>
      <c r="K124">
        <v>535</v>
      </c>
      <c r="L124" s="8">
        <v>535</v>
      </c>
      <c r="N124" t="s">
        <v>59</v>
      </c>
      <c r="O124">
        <v>0</v>
      </c>
      <c r="P124">
        <v>0</v>
      </c>
      <c r="Q124">
        <v>1</v>
      </c>
      <c r="R124">
        <v>104</v>
      </c>
    </row>
    <row r="125" spans="1:18" outlineLevel="2">
      <c r="A125">
        <v>7200015105</v>
      </c>
      <c r="B125">
        <v>30</v>
      </c>
      <c r="D125">
        <v>13</v>
      </c>
      <c r="E125">
        <v>5.2015000000000002</v>
      </c>
      <c r="F125" t="s">
        <v>56</v>
      </c>
      <c r="G125" t="s">
        <v>181</v>
      </c>
      <c r="H125">
        <v>1100</v>
      </c>
      <c r="I125">
        <v>2</v>
      </c>
      <c r="J125" t="s">
        <v>66</v>
      </c>
      <c r="K125">
        <v>406.6</v>
      </c>
      <c r="L125" s="8">
        <v>813.2</v>
      </c>
      <c r="N125" t="s">
        <v>59</v>
      </c>
      <c r="O125">
        <v>0</v>
      </c>
      <c r="P125">
        <v>0</v>
      </c>
      <c r="Q125">
        <v>1</v>
      </c>
      <c r="R125">
        <v>104</v>
      </c>
    </row>
    <row r="126" spans="1:18" outlineLevel="1">
      <c r="E126" s="10" t="s">
        <v>182</v>
      </c>
      <c r="L126" s="8">
        <f>SUBTOTAL(9,L120:L125)</f>
        <v>7875.2</v>
      </c>
      <c r="R126">
        <f>SUBTOTAL(9,R120:R125)</f>
        <v>624</v>
      </c>
    </row>
    <row r="127" spans="1:18">
      <c r="E127" s="10" t="s">
        <v>183</v>
      </c>
      <c r="L127" s="8">
        <f>SUBTOTAL(9,L9:L125)</f>
        <v>156213.58000000005</v>
      </c>
      <c r="R127">
        <f>SUBTOTAL(9,R9:R125)</f>
        <v>11440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สรุป</vt:lpstr>
      <vt:lpstr>สรุปรายละเอียด</vt:lpstr>
      <vt:lpstr>Sheet1</vt:lpstr>
      <vt:lpstr>กิจกรรมประเภท 1</vt:lpstr>
      <vt:lpstr>กิจกรรมประเภท 2</vt:lpstr>
      <vt:lpstr>กิจกรรมประเภท 3</vt:lpstr>
      <vt:lpstr>สารเคมี</vt:lpstr>
      <vt:lpstr>สรุปรายละเอียด!Print_Area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kanittha</cp:lastModifiedBy>
  <cp:lastPrinted>2015-11-02T06:51:45Z</cp:lastPrinted>
  <dcterms:created xsi:type="dcterms:W3CDTF">2015-08-18T04:01:54Z</dcterms:created>
  <dcterms:modified xsi:type="dcterms:W3CDTF">2019-10-27T11:14:44Z</dcterms:modified>
</cp:coreProperties>
</file>